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17 от 03.10.2022\"/>
    </mc:Choice>
  </mc:AlternateContent>
  <bookViews>
    <workbookView xWindow="0" yWindow="0" windowWidth="11400" windowHeight="5895" tabRatio="785"/>
  </bookViews>
  <sheets>
    <sheet name="прил 7 ВМП" sheetId="11" r:id="rId1"/>
    <sheet name="прил 6.3 КС РОД" sheetId="9" r:id="rId2"/>
    <sheet name="прил 6.2 КС СOV " sheetId="6" r:id="rId3"/>
    <sheet name="прил 6.1КС" sheetId="7" r:id="rId4"/>
    <sheet name="прил 5.2 ДИ МРТ" sheetId="8" r:id="rId5"/>
    <sheet name="прил 5.1 ДИ КТ" sheetId="10" r:id="rId6"/>
    <sheet name="прил 4 ФАПы" sheetId="2" r:id="rId7"/>
    <sheet name="прил 3 Гин. подуш" sheetId="3" r:id="rId8"/>
    <sheet name="прил 2 Стомат. подуш" sheetId="4" r:id="rId9"/>
    <sheet name="прил 1 АПП подуш" sheetId="5" r:id="rId10"/>
  </sheets>
  <definedNames>
    <definedName name="_xlnm._FilterDatabase" localSheetId="5" hidden="1">'прил 5.1 ДИ КТ'!$B$1:$B$723</definedName>
    <definedName name="_xlnm._FilterDatabase" localSheetId="4" hidden="1">'прил 5.2 ДИ МРТ'!$A$1:$H$130</definedName>
    <definedName name="_xlnm._FilterDatabase" localSheetId="3" hidden="1">'прил 6.1КС'!$A$1:$H$467</definedName>
    <definedName name="_xlnm._FilterDatabase" localSheetId="2" hidden="1">'прил 6.2 КС СOV '!$A$1:$H$56</definedName>
    <definedName name="_xlnm._FilterDatabase" localSheetId="0" hidden="1">'прил 7 ВМП'!$B$1:$B$1284</definedName>
    <definedName name="_xlnm.Print_Area" localSheetId="6">'прил 4 ФАПы'!$A$1:$D$40</definedName>
    <definedName name="_xlnm.Print_Area" localSheetId="4">'прил 5.2 ДИ МРТ'!$A$1:$H$130</definedName>
    <definedName name="_xlnm.Print_Area" localSheetId="2">'прил 6.2 КС СOV '!$A$1:$H$56</definedName>
    <definedName name="_xlnm.Print_Area" localSheetId="0">'прил 7 ВМП'!$A$1:$H$1275</definedName>
  </definedNames>
  <calcPr calcId="162913" refMode="R1C1" fullPrecision="0"/>
</workbook>
</file>

<file path=xl/calcChain.xml><?xml version="1.0" encoding="utf-8"?>
<calcChain xmlns="http://schemas.openxmlformats.org/spreadsheetml/2006/main">
  <c r="H1275" i="11" l="1"/>
  <c r="G1275" i="11"/>
  <c r="F753" i="11"/>
  <c r="H753" i="11" s="1"/>
  <c r="E753" i="11"/>
  <c r="G753" i="11" s="1"/>
  <c r="G117" i="9" l="1"/>
  <c r="H117" i="9"/>
  <c r="H116" i="9"/>
  <c r="G116" i="9"/>
  <c r="G351" i="7" l="1"/>
  <c r="H351" i="7"/>
  <c r="E5" i="11" l="1"/>
  <c r="E1274" i="11" s="1"/>
  <c r="F5" i="11"/>
  <c r="F1274" i="11" s="1"/>
  <c r="G287" i="11"/>
  <c r="H287" i="11"/>
  <c r="G288" i="11"/>
  <c r="H288" i="11"/>
  <c r="G289" i="11"/>
  <c r="H289" i="11"/>
  <c r="G290" i="11"/>
  <c r="H290" i="11"/>
  <c r="G291" i="11"/>
  <c r="H291" i="11"/>
  <c r="G292" i="11"/>
  <c r="H292" i="11"/>
  <c r="G293" i="11"/>
  <c r="H293" i="11"/>
  <c r="G294" i="11"/>
  <c r="H294" i="11"/>
  <c r="G295" i="11"/>
  <c r="H295" i="11"/>
  <c r="D286" i="11"/>
  <c r="H286" i="11" s="1"/>
  <c r="C286" i="11"/>
  <c r="G286" i="11" s="1"/>
  <c r="G70" i="11"/>
  <c r="H70" i="11"/>
  <c r="G71" i="11"/>
  <c r="H71" i="11"/>
  <c r="G72" i="11"/>
  <c r="H72" i="11"/>
  <c r="G73" i="11"/>
  <c r="H73" i="11"/>
  <c r="G74" i="11"/>
  <c r="H74" i="11"/>
  <c r="G75" i="11"/>
  <c r="H75" i="11"/>
  <c r="G76" i="11"/>
  <c r="H76" i="11"/>
  <c r="D69" i="11"/>
  <c r="H69" i="11" s="1"/>
  <c r="H5" i="11" s="1"/>
  <c r="C69" i="11"/>
  <c r="G69" i="11" s="1"/>
  <c r="G5" i="11" s="1"/>
  <c r="C5" i="11" l="1"/>
  <c r="D5" i="11"/>
  <c r="H29" i="11" l="1"/>
  <c r="G29" i="11"/>
  <c r="H28" i="11"/>
  <c r="G28" i="11"/>
  <c r="H27" i="11"/>
  <c r="G27" i="11"/>
  <c r="H26" i="11"/>
  <c r="G26" i="11"/>
  <c r="F130" i="8" l="1"/>
  <c r="E130" i="8"/>
  <c r="H73" i="8"/>
  <c r="G73" i="8"/>
  <c r="H72" i="8"/>
  <c r="G72" i="8"/>
  <c r="H71" i="8"/>
  <c r="G71" i="8"/>
  <c r="H70" i="8"/>
  <c r="G70" i="8"/>
  <c r="H69" i="8"/>
  <c r="G69" i="8"/>
  <c r="H68" i="8"/>
  <c r="G68" i="8"/>
  <c r="H67" i="8"/>
  <c r="G67" i="8"/>
  <c r="H66" i="8"/>
  <c r="G66" i="8"/>
  <c r="H65" i="8"/>
  <c r="G65" i="8"/>
  <c r="H64" i="8"/>
  <c r="H62" i="8" s="1"/>
  <c r="G64" i="8"/>
  <c r="G62" i="8" s="1"/>
  <c r="H63" i="8"/>
  <c r="G63" i="8"/>
  <c r="H129" i="8"/>
  <c r="G129" i="8"/>
  <c r="H128" i="8"/>
  <c r="G128" i="8"/>
  <c r="H127" i="8"/>
  <c r="G127" i="8"/>
  <c r="H126" i="8"/>
  <c r="G126" i="8"/>
  <c r="H125" i="8"/>
  <c r="G125" i="8"/>
  <c r="H124" i="8"/>
  <c r="G124" i="8"/>
  <c r="H123" i="8"/>
  <c r="G123" i="8"/>
  <c r="H122" i="8"/>
  <c r="G122" i="8"/>
  <c r="H121" i="8"/>
  <c r="G121" i="8"/>
  <c r="H120" i="8"/>
  <c r="G120" i="8"/>
  <c r="H119" i="8"/>
  <c r="G119" i="8"/>
  <c r="H118" i="8"/>
  <c r="G118" i="8"/>
  <c r="H115" i="8"/>
  <c r="G115" i="8"/>
  <c r="H114" i="8"/>
  <c r="G114" i="8"/>
  <c r="H113" i="8"/>
  <c r="G113" i="8"/>
  <c r="H112" i="8"/>
  <c r="G112" i="8"/>
  <c r="H111" i="8"/>
  <c r="G111" i="8"/>
  <c r="H110" i="8"/>
  <c r="G110" i="8"/>
  <c r="H109" i="8"/>
  <c r="G109" i="8"/>
  <c r="H108" i="8"/>
  <c r="G108" i="8"/>
  <c r="H107" i="8"/>
  <c r="G107" i="8"/>
  <c r="H106" i="8"/>
  <c r="G106" i="8"/>
  <c r="H105" i="8"/>
  <c r="G105" i="8"/>
  <c r="H104" i="8"/>
  <c r="G104" i="8"/>
  <c r="G103" i="8" s="1"/>
  <c r="H101" i="8"/>
  <c r="G101" i="8"/>
  <c r="H100" i="8"/>
  <c r="G100" i="8"/>
  <c r="H99" i="8"/>
  <c r="G99" i="8"/>
  <c r="H98" i="8"/>
  <c r="G98" i="8"/>
  <c r="H97" i="8"/>
  <c r="G97" i="8"/>
  <c r="H96" i="8"/>
  <c r="G96" i="8"/>
  <c r="H95" i="8"/>
  <c r="G95" i="8"/>
  <c r="H94" i="8"/>
  <c r="G94" i="8"/>
  <c r="H93" i="8"/>
  <c r="G93" i="8"/>
  <c r="H92" i="8"/>
  <c r="G92" i="8"/>
  <c r="H91" i="8"/>
  <c r="G91" i="8"/>
  <c r="H90" i="8"/>
  <c r="G90" i="8"/>
  <c r="H87" i="8"/>
  <c r="G87" i="8"/>
  <c r="H86" i="8"/>
  <c r="G86" i="8"/>
  <c r="H85" i="8"/>
  <c r="G85" i="8"/>
  <c r="H84" i="8"/>
  <c r="G84" i="8"/>
  <c r="H83" i="8"/>
  <c r="G83" i="8"/>
  <c r="H82" i="8"/>
  <c r="G82" i="8"/>
  <c r="H81" i="8"/>
  <c r="G81" i="8"/>
  <c r="H80" i="8"/>
  <c r="G80" i="8"/>
  <c r="H79" i="8"/>
  <c r="G79" i="8"/>
  <c r="H78" i="8"/>
  <c r="G78" i="8"/>
  <c r="H77" i="8"/>
  <c r="G77" i="8"/>
  <c r="H76" i="8"/>
  <c r="G76" i="8"/>
  <c r="G75" i="8" s="1"/>
  <c r="H60" i="8"/>
  <c r="G60" i="8"/>
  <c r="H59" i="8"/>
  <c r="G59" i="8"/>
  <c r="H58" i="8"/>
  <c r="G58" i="8"/>
  <c r="H57" i="8"/>
  <c r="G57" i="8"/>
  <c r="H56" i="8"/>
  <c r="G56" i="8"/>
  <c r="H55" i="8"/>
  <c r="G55" i="8"/>
  <c r="H54" i="8"/>
  <c r="G54" i="8"/>
  <c r="H53" i="8"/>
  <c r="G53" i="8"/>
  <c r="H52" i="8"/>
  <c r="G52" i="8"/>
  <c r="H51" i="8"/>
  <c r="G51" i="8"/>
  <c r="H50" i="8"/>
  <c r="G50" i="8"/>
  <c r="H49" i="8"/>
  <c r="G49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G34" i="8" s="1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G8" i="8"/>
  <c r="H8" i="8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H7" i="8"/>
  <c r="G7" i="8"/>
  <c r="E62" i="8"/>
  <c r="F62" i="8"/>
  <c r="D62" i="8"/>
  <c r="C62" i="8"/>
  <c r="H117" i="8"/>
  <c r="G117" i="8"/>
  <c r="F117" i="8"/>
  <c r="E117" i="8"/>
  <c r="D117" i="8"/>
  <c r="C117" i="8"/>
  <c r="H103" i="8"/>
  <c r="F103" i="8"/>
  <c r="E103" i="8"/>
  <c r="D103" i="8"/>
  <c r="C103" i="8"/>
  <c r="H89" i="8"/>
  <c r="G89" i="8"/>
  <c r="F89" i="8"/>
  <c r="E89" i="8"/>
  <c r="D89" i="8"/>
  <c r="C89" i="8"/>
  <c r="H75" i="8"/>
  <c r="F75" i="8"/>
  <c r="E75" i="8"/>
  <c r="D75" i="8"/>
  <c r="C75" i="8"/>
  <c r="H48" i="8"/>
  <c r="G48" i="8"/>
  <c r="F48" i="8"/>
  <c r="E48" i="8"/>
  <c r="D48" i="8"/>
  <c r="C48" i="8"/>
  <c r="H34" i="8"/>
  <c r="F34" i="8"/>
  <c r="E34" i="8"/>
  <c r="D34" i="8"/>
  <c r="C34" i="8"/>
  <c r="H20" i="8"/>
  <c r="G20" i="8"/>
  <c r="F20" i="8"/>
  <c r="E20" i="8"/>
  <c r="D20" i="8"/>
  <c r="C20" i="8"/>
  <c r="E6" i="8"/>
  <c r="F6" i="8"/>
  <c r="D6" i="8"/>
  <c r="C6" i="8"/>
  <c r="G6" i="8" l="1"/>
  <c r="H6" i="8"/>
  <c r="G463" i="7"/>
  <c r="H463" i="7"/>
  <c r="G449" i="7"/>
  <c r="H449" i="7"/>
  <c r="G435" i="7"/>
  <c r="H435" i="7"/>
  <c r="G424" i="7"/>
  <c r="H424" i="7"/>
  <c r="G407" i="7"/>
  <c r="H407" i="7"/>
  <c r="G396" i="7"/>
  <c r="H396" i="7"/>
  <c r="G382" i="7"/>
  <c r="H382" i="7"/>
  <c r="G368" i="7"/>
  <c r="H368" i="7"/>
  <c r="G337" i="7"/>
  <c r="H337" i="7"/>
  <c r="G323" i="7"/>
  <c r="H323" i="7"/>
  <c r="G309" i="7"/>
  <c r="H309" i="7"/>
  <c r="G295" i="7"/>
  <c r="H295" i="7"/>
  <c r="G281" i="7"/>
  <c r="H281" i="7"/>
  <c r="G267" i="7"/>
  <c r="H267" i="7"/>
  <c r="G253" i="7"/>
  <c r="H253" i="7"/>
  <c r="G239" i="7"/>
  <c r="H239" i="7"/>
  <c r="G225" i="7"/>
  <c r="H225" i="7"/>
  <c r="G211" i="7"/>
  <c r="H211" i="7"/>
  <c r="G197" i="7"/>
  <c r="H197" i="7"/>
  <c r="G183" i="7"/>
  <c r="H183" i="7"/>
  <c r="G184" i="7"/>
  <c r="H184" i="7"/>
  <c r="G169" i="7"/>
  <c r="H169" i="7"/>
  <c r="G155" i="7"/>
  <c r="H155" i="7"/>
  <c r="G141" i="7"/>
  <c r="H141" i="7"/>
  <c r="G127" i="7"/>
  <c r="H127" i="7"/>
  <c r="G113" i="7"/>
  <c r="H113" i="7"/>
  <c r="G99" i="7"/>
  <c r="H99" i="7"/>
  <c r="G85" i="7"/>
  <c r="H85" i="7"/>
  <c r="G57" i="7"/>
  <c r="H57" i="7"/>
  <c r="G43" i="7"/>
  <c r="H43" i="7"/>
  <c r="G29" i="7"/>
  <c r="H29" i="7"/>
  <c r="G15" i="7"/>
  <c r="H15" i="7"/>
  <c r="G73" i="7"/>
  <c r="G74" i="7"/>
  <c r="H74" i="7"/>
  <c r="H466" i="7"/>
  <c r="G466" i="7"/>
  <c r="H465" i="7"/>
  <c r="G465" i="7"/>
  <c r="H464" i="7"/>
  <c r="G464" i="7"/>
  <c r="H462" i="7"/>
  <c r="G462" i="7"/>
  <c r="H461" i="7"/>
  <c r="G461" i="7"/>
  <c r="H460" i="7"/>
  <c r="G460" i="7"/>
  <c r="H459" i="7"/>
  <c r="G459" i="7"/>
  <c r="H458" i="7"/>
  <c r="G458" i="7"/>
  <c r="H457" i="7"/>
  <c r="G457" i="7"/>
  <c r="H456" i="7"/>
  <c r="G456" i="7"/>
  <c r="H455" i="7"/>
  <c r="G455" i="7"/>
  <c r="H452" i="7"/>
  <c r="G452" i="7"/>
  <c r="H451" i="7"/>
  <c r="G451" i="7"/>
  <c r="H450" i="7"/>
  <c r="G450" i="7"/>
  <c r="H448" i="7"/>
  <c r="G448" i="7"/>
  <c r="H447" i="7"/>
  <c r="G447" i="7"/>
  <c r="H446" i="7"/>
  <c r="G446" i="7"/>
  <c r="H445" i="7"/>
  <c r="G445" i="7"/>
  <c r="H444" i="7"/>
  <c r="G444" i="7"/>
  <c r="H443" i="7"/>
  <c r="G443" i="7"/>
  <c r="H442" i="7"/>
  <c r="G442" i="7"/>
  <c r="H441" i="7"/>
  <c r="G441" i="7"/>
  <c r="H438" i="7"/>
  <c r="G438" i="7"/>
  <c r="H437" i="7"/>
  <c r="G437" i="7"/>
  <c r="H436" i="7"/>
  <c r="G436" i="7"/>
  <c r="H434" i="7"/>
  <c r="G434" i="7"/>
  <c r="H433" i="7"/>
  <c r="G433" i="7"/>
  <c r="H432" i="7"/>
  <c r="G432" i="7"/>
  <c r="H431" i="7"/>
  <c r="G431" i="7"/>
  <c r="H430" i="7"/>
  <c r="G430" i="7"/>
  <c r="H429" i="7"/>
  <c r="G429" i="7"/>
  <c r="H428" i="7"/>
  <c r="G428" i="7"/>
  <c r="H427" i="7"/>
  <c r="G427" i="7"/>
  <c r="H423" i="7"/>
  <c r="G423" i="7"/>
  <c r="H422" i="7"/>
  <c r="G422" i="7"/>
  <c r="H421" i="7"/>
  <c r="G421" i="7"/>
  <c r="H420" i="7"/>
  <c r="G420" i="7"/>
  <c r="H419" i="7"/>
  <c r="G419" i="7"/>
  <c r="H418" i="7"/>
  <c r="G418" i="7"/>
  <c r="H417" i="7"/>
  <c r="G417" i="7"/>
  <c r="H416" i="7"/>
  <c r="G416" i="7"/>
  <c r="H415" i="7"/>
  <c r="G415" i="7"/>
  <c r="H414" i="7"/>
  <c r="G414" i="7"/>
  <c r="H413" i="7"/>
  <c r="G413" i="7"/>
  <c r="H410" i="7"/>
  <c r="G410" i="7"/>
  <c r="H409" i="7"/>
  <c r="G409" i="7"/>
  <c r="H408" i="7"/>
  <c r="G408" i="7"/>
  <c r="H406" i="7"/>
  <c r="G406" i="7"/>
  <c r="H405" i="7"/>
  <c r="G405" i="7"/>
  <c r="H404" i="7"/>
  <c r="G404" i="7"/>
  <c r="H403" i="7"/>
  <c r="G403" i="7"/>
  <c r="H402" i="7"/>
  <c r="G402" i="7"/>
  <c r="H401" i="7"/>
  <c r="G401" i="7"/>
  <c r="H400" i="7"/>
  <c r="G400" i="7"/>
  <c r="H399" i="7"/>
  <c r="G399" i="7"/>
  <c r="H395" i="7"/>
  <c r="G395" i="7"/>
  <c r="H394" i="7"/>
  <c r="G394" i="7"/>
  <c r="H393" i="7"/>
  <c r="G393" i="7"/>
  <c r="H392" i="7"/>
  <c r="G392" i="7"/>
  <c r="H391" i="7"/>
  <c r="G391" i="7"/>
  <c r="H390" i="7"/>
  <c r="G390" i="7"/>
  <c r="H389" i="7"/>
  <c r="G389" i="7"/>
  <c r="H388" i="7"/>
  <c r="G388" i="7"/>
  <c r="H387" i="7"/>
  <c r="G387" i="7"/>
  <c r="H386" i="7"/>
  <c r="G386" i="7"/>
  <c r="H385" i="7"/>
  <c r="G385" i="7"/>
  <c r="H381" i="7"/>
  <c r="G381" i="7"/>
  <c r="H380" i="7"/>
  <c r="G380" i="7"/>
  <c r="H379" i="7"/>
  <c r="G379" i="7"/>
  <c r="H378" i="7"/>
  <c r="G378" i="7"/>
  <c r="H377" i="7"/>
  <c r="G377" i="7"/>
  <c r="H376" i="7"/>
  <c r="G376" i="7"/>
  <c r="H375" i="7"/>
  <c r="G375" i="7"/>
  <c r="H374" i="7"/>
  <c r="G374" i="7"/>
  <c r="H373" i="7"/>
  <c r="G373" i="7"/>
  <c r="H372" i="7"/>
  <c r="G372" i="7"/>
  <c r="H371" i="7"/>
  <c r="G371" i="7"/>
  <c r="H367" i="7"/>
  <c r="G367" i="7"/>
  <c r="H366" i="7"/>
  <c r="G366" i="7"/>
  <c r="H365" i="7"/>
  <c r="G365" i="7"/>
  <c r="H364" i="7"/>
  <c r="G364" i="7"/>
  <c r="H363" i="7"/>
  <c r="G363" i="7"/>
  <c r="H362" i="7"/>
  <c r="G362" i="7"/>
  <c r="H361" i="7"/>
  <c r="G361" i="7"/>
  <c r="H360" i="7"/>
  <c r="G360" i="7"/>
  <c r="H359" i="7"/>
  <c r="G359" i="7"/>
  <c r="H358" i="7"/>
  <c r="G358" i="7"/>
  <c r="H357" i="7"/>
  <c r="G357" i="7"/>
  <c r="H354" i="7"/>
  <c r="G354" i="7"/>
  <c r="H353" i="7"/>
  <c r="G353" i="7"/>
  <c r="H352" i="7"/>
  <c r="G352" i="7"/>
  <c r="H350" i="7"/>
  <c r="G350" i="7"/>
  <c r="H349" i="7"/>
  <c r="G349" i="7"/>
  <c r="H348" i="7"/>
  <c r="G348" i="7"/>
  <c r="H347" i="7"/>
  <c r="G347" i="7"/>
  <c r="H346" i="7"/>
  <c r="G346" i="7"/>
  <c r="H345" i="7"/>
  <c r="G345" i="7"/>
  <c r="H344" i="7"/>
  <c r="G344" i="7"/>
  <c r="H343" i="7"/>
  <c r="G343" i="7"/>
  <c r="H340" i="7"/>
  <c r="G340" i="7"/>
  <c r="H339" i="7"/>
  <c r="G339" i="7"/>
  <c r="H338" i="7"/>
  <c r="G338" i="7"/>
  <c r="H336" i="7"/>
  <c r="G336" i="7"/>
  <c r="H335" i="7"/>
  <c r="G335" i="7"/>
  <c r="H334" i="7"/>
  <c r="G334" i="7"/>
  <c r="H333" i="7"/>
  <c r="G333" i="7"/>
  <c r="H332" i="7"/>
  <c r="G332" i="7"/>
  <c r="H331" i="7"/>
  <c r="G331" i="7"/>
  <c r="H330" i="7"/>
  <c r="G330" i="7"/>
  <c r="H329" i="7"/>
  <c r="G329" i="7"/>
  <c r="H326" i="7"/>
  <c r="G326" i="7"/>
  <c r="H325" i="7"/>
  <c r="G325" i="7"/>
  <c r="H324" i="7"/>
  <c r="G324" i="7"/>
  <c r="H322" i="7"/>
  <c r="G322" i="7"/>
  <c r="H321" i="7"/>
  <c r="G321" i="7"/>
  <c r="H320" i="7"/>
  <c r="G320" i="7"/>
  <c r="H319" i="7"/>
  <c r="G319" i="7"/>
  <c r="H318" i="7"/>
  <c r="G318" i="7"/>
  <c r="H317" i="7"/>
  <c r="G317" i="7"/>
  <c r="H316" i="7"/>
  <c r="G316" i="7"/>
  <c r="H315" i="7"/>
  <c r="G315" i="7"/>
  <c r="H312" i="7"/>
  <c r="G312" i="7"/>
  <c r="H311" i="7"/>
  <c r="G311" i="7"/>
  <c r="H310" i="7"/>
  <c r="G310" i="7"/>
  <c r="H308" i="7"/>
  <c r="G308" i="7"/>
  <c r="H307" i="7"/>
  <c r="G307" i="7"/>
  <c r="H306" i="7"/>
  <c r="G306" i="7"/>
  <c r="H305" i="7"/>
  <c r="G305" i="7"/>
  <c r="H304" i="7"/>
  <c r="G304" i="7"/>
  <c r="H303" i="7"/>
  <c r="G303" i="7"/>
  <c r="H302" i="7"/>
  <c r="G302" i="7"/>
  <c r="H301" i="7"/>
  <c r="G301" i="7"/>
  <c r="H298" i="7"/>
  <c r="G298" i="7"/>
  <c r="H297" i="7"/>
  <c r="G297" i="7"/>
  <c r="H296" i="7"/>
  <c r="G296" i="7"/>
  <c r="H294" i="7"/>
  <c r="G294" i="7"/>
  <c r="H293" i="7"/>
  <c r="G293" i="7"/>
  <c r="H292" i="7"/>
  <c r="G292" i="7"/>
  <c r="H291" i="7"/>
  <c r="G291" i="7"/>
  <c r="H290" i="7"/>
  <c r="G290" i="7"/>
  <c r="H289" i="7"/>
  <c r="G289" i="7"/>
  <c r="H288" i="7"/>
  <c r="G288" i="7"/>
  <c r="H287" i="7"/>
  <c r="G287" i="7"/>
  <c r="H284" i="7"/>
  <c r="G284" i="7"/>
  <c r="H283" i="7"/>
  <c r="G283" i="7"/>
  <c r="H282" i="7"/>
  <c r="G282" i="7"/>
  <c r="H280" i="7"/>
  <c r="G280" i="7"/>
  <c r="H279" i="7"/>
  <c r="G279" i="7"/>
  <c r="H278" i="7"/>
  <c r="G278" i="7"/>
  <c r="H277" i="7"/>
  <c r="G277" i="7"/>
  <c r="H276" i="7"/>
  <c r="G276" i="7"/>
  <c r="H275" i="7"/>
  <c r="G275" i="7"/>
  <c r="H274" i="7"/>
  <c r="G274" i="7"/>
  <c r="H273" i="7"/>
  <c r="G273" i="7"/>
  <c r="H270" i="7"/>
  <c r="G270" i="7"/>
  <c r="H269" i="7"/>
  <c r="G269" i="7"/>
  <c r="H268" i="7"/>
  <c r="G268" i="7"/>
  <c r="H266" i="7"/>
  <c r="G266" i="7"/>
  <c r="H265" i="7"/>
  <c r="G265" i="7"/>
  <c r="H264" i="7"/>
  <c r="G264" i="7"/>
  <c r="H263" i="7"/>
  <c r="G263" i="7"/>
  <c r="H262" i="7"/>
  <c r="G262" i="7"/>
  <c r="H261" i="7"/>
  <c r="G261" i="7"/>
  <c r="H260" i="7"/>
  <c r="G260" i="7"/>
  <c r="H259" i="7"/>
  <c r="G259" i="7"/>
  <c r="H256" i="7"/>
  <c r="G256" i="7"/>
  <c r="H255" i="7"/>
  <c r="G255" i="7"/>
  <c r="H254" i="7"/>
  <c r="G254" i="7"/>
  <c r="H252" i="7"/>
  <c r="G252" i="7"/>
  <c r="H251" i="7"/>
  <c r="G251" i="7"/>
  <c r="H250" i="7"/>
  <c r="G250" i="7"/>
  <c r="H249" i="7"/>
  <c r="G249" i="7"/>
  <c r="H248" i="7"/>
  <c r="G248" i="7"/>
  <c r="H247" i="7"/>
  <c r="G247" i="7"/>
  <c r="H246" i="7"/>
  <c r="G246" i="7"/>
  <c r="H245" i="7"/>
  <c r="G245" i="7"/>
  <c r="H242" i="7"/>
  <c r="G242" i="7"/>
  <c r="H241" i="7"/>
  <c r="G241" i="7"/>
  <c r="H240" i="7"/>
  <c r="G240" i="7"/>
  <c r="H238" i="7"/>
  <c r="G238" i="7"/>
  <c r="H237" i="7"/>
  <c r="G237" i="7"/>
  <c r="H236" i="7"/>
  <c r="G236" i="7"/>
  <c r="H235" i="7"/>
  <c r="G235" i="7"/>
  <c r="H234" i="7"/>
  <c r="G234" i="7"/>
  <c r="H233" i="7"/>
  <c r="G233" i="7"/>
  <c r="H232" i="7"/>
  <c r="G232" i="7"/>
  <c r="H231" i="7"/>
  <c r="G231" i="7"/>
  <c r="H228" i="7"/>
  <c r="G228" i="7"/>
  <c r="H227" i="7"/>
  <c r="G227" i="7"/>
  <c r="H226" i="7"/>
  <c r="G226" i="7"/>
  <c r="H224" i="7"/>
  <c r="G224" i="7"/>
  <c r="H223" i="7"/>
  <c r="G223" i="7"/>
  <c r="H222" i="7"/>
  <c r="G222" i="7"/>
  <c r="H221" i="7"/>
  <c r="G221" i="7"/>
  <c r="H220" i="7"/>
  <c r="G220" i="7"/>
  <c r="H219" i="7"/>
  <c r="G219" i="7"/>
  <c r="H218" i="7"/>
  <c r="G218" i="7"/>
  <c r="H217" i="7"/>
  <c r="G217" i="7"/>
  <c r="H214" i="7"/>
  <c r="G214" i="7"/>
  <c r="H213" i="7"/>
  <c r="G213" i="7"/>
  <c r="H212" i="7"/>
  <c r="G212" i="7"/>
  <c r="H210" i="7"/>
  <c r="G210" i="7"/>
  <c r="H209" i="7"/>
  <c r="G209" i="7"/>
  <c r="H208" i="7"/>
  <c r="G208" i="7"/>
  <c r="H207" i="7"/>
  <c r="G207" i="7"/>
  <c r="H206" i="7"/>
  <c r="G206" i="7"/>
  <c r="H205" i="7"/>
  <c r="G205" i="7"/>
  <c r="H204" i="7"/>
  <c r="G204" i="7"/>
  <c r="H203" i="7"/>
  <c r="G203" i="7"/>
  <c r="H200" i="7"/>
  <c r="G200" i="7"/>
  <c r="H199" i="7"/>
  <c r="G199" i="7"/>
  <c r="H198" i="7"/>
  <c r="G198" i="7"/>
  <c r="H196" i="7"/>
  <c r="G196" i="7"/>
  <c r="H195" i="7"/>
  <c r="G195" i="7"/>
  <c r="H194" i="7"/>
  <c r="G194" i="7"/>
  <c r="H193" i="7"/>
  <c r="G193" i="7"/>
  <c r="H192" i="7"/>
  <c r="G192" i="7"/>
  <c r="H191" i="7"/>
  <c r="G191" i="7"/>
  <c r="H190" i="7"/>
  <c r="G190" i="7"/>
  <c r="H189" i="7"/>
  <c r="G189" i="7"/>
  <c r="H186" i="7"/>
  <c r="G186" i="7"/>
  <c r="H185" i="7"/>
  <c r="G185" i="7"/>
  <c r="H182" i="7"/>
  <c r="G182" i="7"/>
  <c r="H181" i="7"/>
  <c r="G181" i="7"/>
  <c r="H180" i="7"/>
  <c r="G180" i="7"/>
  <c r="H179" i="7"/>
  <c r="G179" i="7"/>
  <c r="H178" i="7"/>
  <c r="G178" i="7"/>
  <c r="H177" i="7"/>
  <c r="G177" i="7"/>
  <c r="H176" i="7"/>
  <c r="G176" i="7"/>
  <c r="H175" i="7"/>
  <c r="H174" i="7" s="1"/>
  <c r="G175" i="7"/>
  <c r="H172" i="7"/>
  <c r="G172" i="7"/>
  <c r="H171" i="7"/>
  <c r="G171" i="7"/>
  <c r="H170" i="7"/>
  <c r="G170" i="7"/>
  <c r="H168" i="7"/>
  <c r="G168" i="7"/>
  <c r="H167" i="7"/>
  <c r="G167" i="7"/>
  <c r="H166" i="7"/>
  <c r="G166" i="7"/>
  <c r="H165" i="7"/>
  <c r="G165" i="7"/>
  <c r="H164" i="7"/>
  <c r="G164" i="7"/>
  <c r="H163" i="7"/>
  <c r="G163" i="7"/>
  <c r="H162" i="7"/>
  <c r="G162" i="7"/>
  <c r="H161" i="7"/>
  <c r="G161" i="7"/>
  <c r="H158" i="7"/>
  <c r="G158" i="7"/>
  <c r="H157" i="7"/>
  <c r="G157" i="7"/>
  <c r="H156" i="7"/>
  <c r="G156" i="7"/>
  <c r="H154" i="7"/>
  <c r="G154" i="7"/>
  <c r="H153" i="7"/>
  <c r="G153" i="7"/>
  <c r="H152" i="7"/>
  <c r="G152" i="7"/>
  <c r="H151" i="7"/>
  <c r="G151" i="7"/>
  <c r="H150" i="7"/>
  <c r="G150" i="7"/>
  <c r="H149" i="7"/>
  <c r="G149" i="7"/>
  <c r="H148" i="7"/>
  <c r="G148" i="7"/>
  <c r="H147" i="7"/>
  <c r="H146" i="7" s="1"/>
  <c r="G147" i="7"/>
  <c r="H144" i="7"/>
  <c r="G144" i="7"/>
  <c r="H143" i="7"/>
  <c r="G143" i="7"/>
  <c r="H142" i="7"/>
  <c r="G142" i="7"/>
  <c r="H140" i="7"/>
  <c r="G140" i="7"/>
  <c r="H139" i="7"/>
  <c r="G139" i="7"/>
  <c r="H138" i="7"/>
  <c r="G138" i="7"/>
  <c r="H137" i="7"/>
  <c r="G137" i="7"/>
  <c r="H136" i="7"/>
  <c r="G136" i="7"/>
  <c r="H135" i="7"/>
  <c r="G135" i="7"/>
  <c r="H134" i="7"/>
  <c r="G134" i="7"/>
  <c r="H133" i="7"/>
  <c r="G133" i="7"/>
  <c r="H130" i="7"/>
  <c r="G130" i="7"/>
  <c r="H129" i="7"/>
  <c r="G129" i="7"/>
  <c r="H128" i="7"/>
  <c r="G128" i="7"/>
  <c r="H126" i="7"/>
  <c r="G126" i="7"/>
  <c r="H125" i="7"/>
  <c r="G125" i="7"/>
  <c r="H124" i="7"/>
  <c r="G124" i="7"/>
  <c r="H123" i="7"/>
  <c r="G123" i="7"/>
  <c r="H122" i="7"/>
  <c r="G122" i="7"/>
  <c r="H121" i="7"/>
  <c r="G121" i="7"/>
  <c r="H120" i="7"/>
  <c r="G120" i="7"/>
  <c r="H119" i="7"/>
  <c r="G119" i="7"/>
  <c r="H116" i="7"/>
  <c r="G116" i="7"/>
  <c r="H115" i="7"/>
  <c r="G115" i="7"/>
  <c r="H114" i="7"/>
  <c r="G114" i="7"/>
  <c r="H112" i="7"/>
  <c r="G112" i="7"/>
  <c r="H111" i="7"/>
  <c r="G111" i="7"/>
  <c r="H110" i="7"/>
  <c r="G110" i="7"/>
  <c r="H109" i="7"/>
  <c r="G109" i="7"/>
  <c r="H108" i="7"/>
  <c r="G108" i="7"/>
  <c r="H107" i="7"/>
  <c r="G107" i="7"/>
  <c r="H106" i="7"/>
  <c r="H104" i="7" s="1"/>
  <c r="G106" i="7"/>
  <c r="H105" i="7"/>
  <c r="G105" i="7"/>
  <c r="H102" i="7"/>
  <c r="G102" i="7"/>
  <c r="H101" i="7"/>
  <c r="G101" i="7"/>
  <c r="H100" i="7"/>
  <c r="G100" i="7"/>
  <c r="H98" i="7"/>
  <c r="G98" i="7"/>
  <c r="H97" i="7"/>
  <c r="G97" i="7"/>
  <c r="H96" i="7"/>
  <c r="G96" i="7"/>
  <c r="H95" i="7"/>
  <c r="G95" i="7"/>
  <c r="H94" i="7"/>
  <c r="G94" i="7"/>
  <c r="H93" i="7"/>
  <c r="G93" i="7"/>
  <c r="H92" i="7"/>
  <c r="G92" i="7"/>
  <c r="H91" i="7"/>
  <c r="H90" i="7" s="1"/>
  <c r="G91" i="7"/>
  <c r="H88" i="7"/>
  <c r="G88" i="7"/>
  <c r="H87" i="7"/>
  <c r="G87" i="7"/>
  <c r="H86" i="7"/>
  <c r="G86" i="7"/>
  <c r="H84" i="7"/>
  <c r="G84" i="7"/>
  <c r="H83" i="7"/>
  <c r="G83" i="7"/>
  <c r="H82" i="7"/>
  <c r="G82" i="7"/>
  <c r="H81" i="7"/>
  <c r="G81" i="7"/>
  <c r="H80" i="7"/>
  <c r="G80" i="7"/>
  <c r="H79" i="7"/>
  <c r="G79" i="7"/>
  <c r="H78" i="7"/>
  <c r="G78" i="7"/>
  <c r="H77" i="7"/>
  <c r="G77" i="7"/>
  <c r="H73" i="7"/>
  <c r="H72" i="7"/>
  <c r="G72" i="7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0" i="7"/>
  <c r="G60" i="7"/>
  <c r="H59" i="7"/>
  <c r="G59" i="7"/>
  <c r="H58" i="7"/>
  <c r="G58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6" i="7"/>
  <c r="G46" i="7"/>
  <c r="H45" i="7"/>
  <c r="G45" i="7"/>
  <c r="H44" i="7"/>
  <c r="G44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2" i="7"/>
  <c r="G32" i="7"/>
  <c r="H31" i="7"/>
  <c r="G31" i="7"/>
  <c r="H30" i="7"/>
  <c r="G30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6" i="7"/>
  <c r="H16" i="7"/>
  <c r="G17" i="7"/>
  <c r="H17" i="7"/>
  <c r="G18" i="7"/>
  <c r="H18" i="7"/>
  <c r="H7" i="7"/>
  <c r="G7" i="7"/>
  <c r="D62" i="7"/>
  <c r="E62" i="7"/>
  <c r="F62" i="7"/>
  <c r="C62" i="7"/>
  <c r="F356" i="7"/>
  <c r="E356" i="7"/>
  <c r="D356" i="7"/>
  <c r="C356" i="7"/>
  <c r="F370" i="7"/>
  <c r="E370" i="7"/>
  <c r="D370" i="7"/>
  <c r="C370" i="7"/>
  <c r="D384" i="7"/>
  <c r="E384" i="7"/>
  <c r="F384" i="7"/>
  <c r="C384" i="7"/>
  <c r="F412" i="7"/>
  <c r="C412" i="7"/>
  <c r="D412" i="7"/>
  <c r="E412" i="7"/>
  <c r="F454" i="7"/>
  <c r="E454" i="7"/>
  <c r="D454" i="7"/>
  <c r="C454" i="7"/>
  <c r="F440" i="7"/>
  <c r="E440" i="7"/>
  <c r="D440" i="7"/>
  <c r="C440" i="7"/>
  <c r="F426" i="7"/>
  <c r="E426" i="7"/>
  <c r="D426" i="7"/>
  <c r="C426" i="7"/>
  <c r="F398" i="7"/>
  <c r="E398" i="7"/>
  <c r="D398" i="7"/>
  <c r="C398" i="7"/>
  <c r="F342" i="7"/>
  <c r="E342" i="7"/>
  <c r="D342" i="7"/>
  <c r="C342" i="7"/>
  <c r="F328" i="7"/>
  <c r="E328" i="7"/>
  <c r="D328" i="7"/>
  <c r="C328" i="7"/>
  <c r="F314" i="7"/>
  <c r="E314" i="7"/>
  <c r="D314" i="7"/>
  <c r="C314" i="7"/>
  <c r="F300" i="7"/>
  <c r="E300" i="7"/>
  <c r="D300" i="7"/>
  <c r="C300" i="7"/>
  <c r="F286" i="7"/>
  <c r="E286" i="7"/>
  <c r="D286" i="7"/>
  <c r="C286" i="7"/>
  <c r="F272" i="7"/>
  <c r="E272" i="7"/>
  <c r="D272" i="7"/>
  <c r="C272" i="7"/>
  <c r="F258" i="7"/>
  <c r="E258" i="7"/>
  <c r="D258" i="7"/>
  <c r="C258" i="7"/>
  <c r="F244" i="7"/>
  <c r="E244" i="7"/>
  <c r="D244" i="7"/>
  <c r="C244" i="7"/>
  <c r="F230" i="7"/>
  <c r="E230" i="7"/>
  <c r="D230" i="7"/>
  <c r="C230" i="7"/>
  <c r="F216" i="7"/>
  <c r="E216" i="7"/>
  <c r="D216" i="7"/>
  <c r="C216" i="7"/>
  <c r="F202" i="7"/>
  <c r="E202" i="7"/>
  <c r="D202" i="7"/>
  <c r="C202" i="7"/>
  <c r="F188" i="7"/>
  <c r="E188" i="7"/>
  <c r="D188" i="7"/>
  <c r="C188" i="7"/>
  <c r="F174" i="7"/>
  <c r="E174" i="7"/>
  <c r="D174" i="7"/>
  <c r="C174" i="7"/>
  <c r="F160" i="7"/>
  <c r="E160" i="7"/>
  <c r="D160" i="7"/>
  <c r="C160" i="7"/>
  <c r="F146" i="7"/>
  <c r="E146" i="7"/>
  <c r="D146" i="7"/>
  <c r="C146" i="7"/>
  <c r="F132" i="7"/>
  <c r="E132" i="7"/>
  <c r="D132" i="7"/>
  <c r="C132" i="7"/>
  <c r="F118" i="7"/>
  <c r="E118" i="7"/>
  <c r="D118" i="7"/>
  <c r="C118" i="7"/>
  <c r="F104" i="7"/>
  <c r="E104" i="7"/>
  <c r="D104" i="7"/>
  <c r="C104" i="7"/>
  <c r="F90" i="7"/>
  <c r="E90" i="7"/>
  <c r="D90" i="7"/>
  <c r="C90" i="7"/>
  <c r="F76" i="7"/>
  <c r="E76" i="7"/>
  <c r="D76" i="7"/>
  <c r="C76" i="7"/>
  <c r="F48" i="7"/>
  <c r="E48" i="7"/>
  <c r="D48" i="7"/>
  <c r="C48" i="7"/>
  <c r="F34" i="7"/>
  <c r="E34" i="7"/>
  <c r="D34" i="7"/>
  <c r="C34" i="7"/>
  <c r="F20" i="7"/>
  <c r="E20" i="7"/>
  <c r="D20" i="7"/>
  <c r="C20" i="7"/>
  <c r="D6" i="7"/>
  <c r="E6" i="7"/>
  <c r="F6" i="7"/>
  <c r="C6" i="7"/>
  <c r="G160" i="7" l="1"/>
  <c r="G300" i="7"/>
  <c r="H132" i="7"/>
  <c r="E467" i="7"/>
  <c r="F467" i="7"/>
  <c r="G370" i="7"/>
  <c r="G384" i="7"/>
  <c r="G398" i="7"/>
  <c r="G412" i="7"/>
  <c r="G426" i="7"/>
  <c r="G440" i="7"/>
  <c r="G454" i="7"/>
  <c r="H188" i="7"/>
  <c r="H216" i="7"/>
  <c r="H230" i="7"/>
  <c r="H244" i="7"/>
  <c r="H258" i="7"/>
  <c r="H286" i="7"/>
  <c r="H300" i="7"/>
  <c r="H314" i="7"/>
  <c r="H328" i="7"/>
  <c r="H342" i="7"/>
  <c r="H356" i="7"/>
  <c r="H370" i="7"/>
  <c r="H384" i="7"/>
  <c r="H398" i="7"/>
  <c r="H412" i="7"/>
  <c r="H426" i="7"/>
  <c r="H454" i="7"/>
  <c r="H440" i="7"/>
  <c r="H20" i="7"/>
  <c r="H48" i="7"/>
  <c r="G118" i="7"/>
  <c r="G146" i="7"/>
  <c r="G174" i="7"/>
  <c r="G188" i="7"/>
  <c r="G202" i="7"/>
  <c r="G216" i="7"/>
  <c r="G230" i="7"/>
  <c r="G244" i="7"/>
  <c r="G258" i="7"/>
  <c r="G272" i="7"/>
  <c r="G286" i="7"/>
  <c r="G314" i="7"/>
  <c r="G328" i="7"/>
  <c r="G342" i="7"/>
  <c r="G356" i="7"/>
  <c r="G90" i="7"/>
  <c r="H62" i="7"/>
  <c r="G48" i="7"/>
  <c r="H76" i="7"/>
  <c r="G62" i="7"/>
  <c r="G20" i="7"/>
  <c r="H160" i="7"/>
  <c r="H272" i="7"/>
  <c r="G6" i="7"/>
  <c r="G34" i="7"/>
  <c r="G76" i="7"/>
  <c r="G104" i="7"/>
  <c r="G132" i="7"/>
  <c r="H34" i="7"/>
  <c r="H118" i="7"/>
  <c r="H202" i="7"/>
  <c r="H6" i="7"/>
  <c r="D47" i="6"/>
  <c r="E47" i="6"/>
  <c r="F47" i="6"/>
  <c r="C47" i="6"/>
  <c r="D33" i="6"/>
  <c r="E33" i="6"/>
  <c r="F33" i="6"/>
  <c r="C33" i="6"/>
  <c r="D19" i="6"/>
  <c r="E19" i="6"/>
  <c r="F19" i="6"/>
  <c r="C19" i="6"/>
  <c r="G31" i="6"/>
  <c r="H31" i="6"/>
  <c r="G52" i="6"/>
  <c r="H52" i="6"/>
  <c r="G53" i="6"/>
  <c r="H53" i="6"/>
  <c r="G54" i="6"/>
  <c r="H54" i="6"/>
  <c r="G55" i="6"/>
  <c r="H55" i="6"/>
  <c r="H51" i="6"/>
  <c r="G51" i="6"/>
  <c r="H50" i="6"/>
  <c r="G50" i="6"/>
  <c r="H49" i="6"/>
  <c r="G49" i="6"/>
  <c r="H48" i="6"/>
  <c r="H47" i="6" s="1"/>
  <c r="G48" i="6"/>
  <c r="G47" i="6" s="1"/>
  <c r="G45" i="6"/>
  <c r="H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G33" i="6" s="1"/>
  <c r="H34" i="6"/>
  <c r="G34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G19" i="6" s="1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H7" i="6"/>
  <c r="G7" i="6"/>
  <c r="D6" i="6"/>
  <c r="E6" i="6"/>
  <c r="F6" i="6"/>
  <c r="C6" i="6"/>
  <c r="H33" i="6" l="1"/>
  <c r="H19" i="6"/>
  <c r="F56" i="6"/>
  <c r="E56" i="6"/>
  <c r="G6" i="6"/>
  <c r="H6" i="6"/>
</calcChain>
</file>

<file path=xl/sharedStrings.xml><?xml version="1.0" encoding="utf-8"?>
<sst xmlns="http://schemas.openxmlformats.org/spreadsheetml/2006/main" count="2710" uniqueCount="287">
  <si>
    <t>Расчет лимитов подушевого финансирования первичной медико-санитарной помощи по профилю 'терапия'  на Сентябрь 2022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</si>
  <si>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</si>
  <si>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</si>
  <si>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</si>
  <si>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</si>
  <si>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</si>
  <si>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</si>
  <si>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</si>
  <si>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</si>
  <si>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 № 1» г. Орска</t>
  </si>
  <si>
    <t>ГАУЗ «ГБ № 2» г. Орска</t>
  </si>
  <si>
    <t>ГАУЗ «ГБ № 4»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</si>
  <si>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</si>
  <si>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</si>
  <si>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</si>
  <si>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</si>
  <si>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</si>
  <si>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</si>
  <si>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</si>
  <si>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</si>
  <si>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</si>
  <si>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</si>
  <si>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</si>
  <si>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</si>
  <si>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</si>
  <si>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</si>
  <si>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</si>
  <si>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</si>
  <si>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</si>
  <si>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</si>
  <si>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</si>
  <si>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</si>
  <si>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</si>
  <si>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</si>
  <si>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</si>
  <si>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</si>
  <si>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</si>
  <si>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</si>
  <si>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</si>
  <si>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</si>
  <si>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</si>
  <si>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</si>
  <si>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</si>
  <si>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</si>
  <si>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</si>
  <si>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</si>
  <si>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</si>
  <si>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</si>
  <si>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</si>
  <si>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</si>
  <si>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филиал № 3 ФГБУ «426 ВГ» Минобороны России</t>
  </si>
  <si>
    <t>ФКУЗ МСЧ-56 ФСИН России</t>
  </si>
  <si>
    <t>ФКУЗ «МСЧ МВД России по Оренбургской области»</t>
  </si>
  <si>
    <t>ООО «КДЦ»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</si>
  <si>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</si>
  <si>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</si>
  <si>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</si>
  <si>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Сумма финансового обеспечения фельдшерских/фельдшерско-акушерских пунктов в разрезе МО на Сентябрь 2022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</si>
  <si>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</si>
  <si>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</si>
  <si>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</si>
  <si>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</si>
  <si>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</si>
  <si>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</si>
  <si>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</si>
  <si>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</si>
  <si>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</si>
  <si>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</si>
  <si>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</si>
  <si>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</si>
  <si>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</si>
  <si>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</si>
  <si>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</si>
  <si>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</si>
  <si>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</si>
  <si>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</si>
  <si>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</si>
  <si>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</si>
  <si>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</si>
  <si>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</si>
  <si>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</si>
  <si>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</si>
  <si>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</si>
  <si>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</si>
  <si>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</si>
  <si>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</si>
  <si>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</si>
  <si>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</si>
  <si>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</si>
  <si>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</si>
  <si>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</si>
  <si>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</si>
  <si>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</si>
  <si>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</si>
  <si>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</si>
  <si>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</si>
  <si>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И Т О Г О</t>
  </si>
  <si>
    <t>Расчет лимитов подушевого финансирования первичной медико-санитарной помощи по профилю 'стоматология'  на Сентябрь 2022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</si>
  <si>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</si>
  <si>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</si>
  <si>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</si>
  <si>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</si>
  <si>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</si>
  <si>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</si>
  <si>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</si>
  <si>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</si>
  <si>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</si>
  <si>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</si>
  <si>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</si>
  <si>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</si>
  <si>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</si>
  <si>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</si>
  <si>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</si>
  <si>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</si>
  <si>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</si>
  <si>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</si>
  <si>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</si>
  <si>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</si>
  <si>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</si>
  <si>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</si>
  <si>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«Добрый стоматолог»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</si>
  <si>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</si>
  <si>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</si>
  <si>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</si>
  <si>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</si>
  <si>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</si>
  <si>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</si>
  <si>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</si>
  <si>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</si>
  <si>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Расчет лимитов подушевого финансирования первичной медико-санитарной помощи по профилю 'гинекология'  на Сентябрь 2022 года</t>
  </si>
  <si>
    <t>ГБУЗ «ОКПЦ»</t>
  </si>
  <si>
    <t>ГАУЗ «ОМПЦ»</t>
  </si>
  <si>
    <t>ООО «Кристалл - Дент»</t>
  </si>
  <si>
    <t>Гарантированная часть</t>
  </si>
  <si>
    <t>Код МОЕР</t>
  </si>
  <si>
    <t>560023</t>
  </si>
  <si>
    <t>ГАУЗ «ООКИБ»</t>
  </si>
  <si>
    <t>КС COV</t>
  </si>
  <si>
    <t>Январь 2022 г.</t>
  </si>
  <si>
    <t>Февраль 2022 г.</t>
  </si>
  <si>
    <t>Март 2022 г.</t>
  </si>
  <si>
    <t>Апрель 2022 г.</t>
  </si>
  <si>
    <t>Май 2022 г.</t>
  </si>
  <si>
    <t>Июнь 2022 г.</t>
  </si>
  <si>
    <t>Август 2022 г.</t>
  </si>
  <si>
    <t>Сентябрь 2022 г.</t>
  </si>
  <si>
    <t>Октябрь 2022 г.</t>
  </si>
  <si>
    <t>Ноябрь 2022 г.</t>
  </si>
  <si>
    <t>Декабрь 2022 г.</t>
  </si>
  <si>
    <t>560206</t>
  </si>
  <si>
    <t>Июль 2022 г.</t>
  </si>
  <si>
    <t>560214</t>
  </si>
  <si>
    <t>560264</t>
  </si>
  <si>
    <t>Корректировка объемов стационарной медицинской помощи по блоку "КС COV"  на 2022 год</t>
  </si>
  <si>
    <t>МО /период</t>
  </si>
  <si>
    <t xml:space="preserve">Утверждено на 2022г. </t>
  </si>
  <si>
    <t>Корректировка</t>
  </si>
  <si>
    <t>Утвердить с учетом корректировки</t>
  </si>
  <si>
    <t>Сумма, в руб.</t>
  </si>
  <si>
    <t>ЗС</t>
  </si>
  <si>
    <t>ИТОГО по корректировке</t>
  </si>
  <si>
    <t>560007</t>
  </si>
  <si>
    <t xml:space="preserve">ГБУЗ «ООКОД» </t>
  </si>
  <si>
    <t>КС</t>
  </si>
  <si>
    <t>560008</t>
  </si>
  <si>
    <t>ГБУЗ «ООД»</t>
  </si>
  <si>
    <t>560009</t>
  </si>
  <si>
    <t>ГАУЗ «ООККВД»</t>
  </si>
  <si>
    <t>560020</t>
  </si>
  <si>
    <t>ГАУЗ «ГКБ № 4» г.  Оренбурга</t>
  </si>
  <si>
    <t>560032</t>
  </si>
  <si>
    <t>560034</t>
  </si>
  <si>
    <t>560035</t>
  </si>
  <si>
    <t>560036</t>
  </si>
  <si>
    <t>560043</t>
  </si>
  <si>
    <t>560053</t>
  </si>
  <si>
    <t>560057</t>
  </si>
  <si>
    <t>560058</t>
  </si>
  <si>
    <t>560059</t>
  </si>
  <si>
    <t>560062</t>
  </si>
  <si>
    <t>560064</t>
  </si>
  <si>
    <t>560068</t>
  </si>
  <si>
    <t>560069</t>
  </si>
  <si>
    <t>560070</t>
  </si>
  <si>
    <t>560072</t>
  </si>
  <si>
    <t>560074</t>
  </si>
  <si>
    <t>560075</t>
  </si>
  <si>
    <t>560077</t>
  </si>
  <si>
    <t>560080</t>
  </si>
  <si>
    <t>560081</t>
  </si>
  <si>
    <t>560265</t>
  </si>
  <si>
    <t xml:space="preserve">ГБУЗ «ОКПЦ» </t>
  </si>
  <si>
    <t>560267</t>
  </si>
  <si>
    <t>560268</t>
  </si>
  <si>
    <t>560271</t>
  </si>
  <si>
    <t>560272</t>
  </si>
  <si>
    <t>Корректировка объемов стационарной медицинской помощи по блоку "КС "  на 2022 год</t>
  </si>
  <si>
    <t>Итог по корректировке</t>
  </si>
  <si>
    <t>560001</t>
  </si>
  <si>
    <t>ГАУЗ «ООКБ»</t>
  </si>
  <si>
    <t>ДИ МРТ</t>
  </si>
  <si>
    <t>560198</t>
  </si>
  <si>
    <t>ООО «СОВРЕМЕННАЯ МРТ-ТОМОГРАФИЯ»</t>
  </si>
  <si>
    <t>560243</t>
  </si>
  <si>
    <t>ООО «Клиника Парацельс»</t>
  </si>
  <si>
    <t>560257</t>
  </si>
  <si>
    <t>ООО «ЛДЦ МИБС»</t>
  </si>
  <si>
    <t>Корректировка объемов амбулаторных диагностических исследований по блоку "ДИ МРТ "  на 2022 год</t>
  </si>
  <si>
    <t>Итог по  корректировке</t>
  </si>
  <si>
    <t>560033</t>
  </si>
  <si>
    <t>560275</t>
  </si>
  <si>
    <t>560269</t>
  </si>
  <si>
    <t>560270</t>
  </si>
  <si>
    <t>560061</t>
  </si>
  <si>
    <t>560071</t>
  </si>
  <si>
    <t>560082</t>
  </si>
  <si>
    <t>Итог</t>
  </si>
  <si>
    <t>Корректировка объемов стационарной медицинской помощи по блоку "КС РОД "  на 2022 год</t>
  </si>
  <si>
    <t>ВМП Абдоминальная хирургия 1</t>
  </si>
  <si>
    <t>ВМП Абдоминальная хирургия 2</t>
  </si>
  <si>
    <t>ВМП Гастроэнтерология 5</t>
  </si>
  <si>
    <t>ВМП Гематология 6</t>
  </si>
  <si>
    <t>ВМП Нейрохирургия 12</t>
  </si>
  <si>
    <t>ВМП Нейрохирургия 14</t>
  </si>
  <si>
    <t>ВМП Нейрохирургия 16</t>
  </si>
  <si>
    <t>ВМП Нейрохирургия 17</t>
  </si>
  <si>
    <t>ВМП Онкология 20</t>
  </si>
  <si>
    <t>ВМП Онкология 22</t>
  </si>
  <si>
    <t>ВМП Оториноларингология 26</t>
  </si>
  <si>
    <t>ВМП Оториноларингология 27</t>
  </si>
  <si>
    <t>ВМП Оториноларингология 28</t>
  </si>
  <si>
    <t>ВМП Офтальмология 29</t>
  </si>
  <si>
    <t>ВМП Ревматология 35</t>
  </si>
  <si>
    <t>ВМП Сердечно-сосудистая хирургия 36</t>
  </si>
  <si>
    <t>ВМП Сердечно-сосудистая хирургия 37</t>
  </si>
  <si>
    <t>ВМП Сердечно-сосудистая хирургия 38</t>
  </si>
  <si>
    <t>ВМП Сердечно-сосудистая хирургия 39</t>
  </si>
  <si>
    <t>ВМП Сердечно-сосудистая хирургия 41</t>
  </si>
  <si>
    <t>ВМП Сердечно-сосудистая хирургия 42</t>
  </si>
  <si>
    <t>ВМП Сердечно-сосудистая хирургия 43</t>
  </si>
  <si>
    <t>ВМП Сердечно-сосудистая хирургия 44</t>
  </si>
  <si>
    <t>ВМП Сердечно-сосудистая хирургия 46</t>
  </si>
  <si>
    <t>ВМП Сердечно-сосудистая хирургия 47</t>
  </si>
  <si>
    <t>ВМП Сердечно-сосудистая хирургия 48</t>
  </si>
  <si>
    <t>ВМП Травматология и ортопедия 51</t>
  </si>
  <si>
    <t>ВМП Травматология и ортопедия 52</t>
  </si>
  <si>
    <t>ВМП Травматология и ортопедия 53</t>
  </si>
  <si>
    <t>ВМП Травматология и ортопедия 54</t>
  </si>
  <si>
    <t>ВМП Урология 56</t>
  </si>
  <si>
    <t>ВМП Урология 57</t>
  </si>
  <si>
    <t>ВМП Эндокринология 59</t>
  </si>
  <si>
    <t>ВМП Акушерство и гинекология 3</t>
  </si>
  <si>
    <t>ВМП Акушерство и гинекология 4</t>
  </si>
  <si>
    <t>ВМП Неонатология 18</t>
  </si>
  <si>
    <t>ВМП Неонатология 19</t>
  </si>
  <si>
    <t>ВМП Торакальная хирургия 49</t>
  </si>
  <si>
    <t>ВМП Торакальная хирургия 50</t>
  </si>
  <si>
    <t>560220</t>
  </si>
  <si>
    <t>ГАУЗ «ОДКБ»</t>
  </si>
  <si>
    <t>ВМП Детская хирургия в период новорожденности 8</t>
  </si>
  <si>
    <t>ВМП Педиатрия 33</t>
  </si>
  <si>
    <t>ВМП Педиатрия 34</t>
  </si>
  <si>
    <t>ВМП Челюстно-лицевая хирургия 58</t>
  </si>
  <si>
    <t>ГБУЗ «ООКОД»</t>
  </si>
  <si>
    <t>ВМП Онкология 23</t>
  </si>
  <si>
    <t>ВМП Онкология 24</t>
  </si>
  <si>
    <t>ВМП Онкология 25</t>
  </si>
  <si>
    <t>ВМП Комбустиология 10</t>
  </si>
  <si>
    <t>ВМП Комбустиология 11</t>
  </si>
  <si>
    <t>ВМП Травматология и ортопедия 55</t>
  </si>
  <si>
    <t>ВМП Сердечно-сосудистая хирургия 40</t>
  </si>
  <si>
    <t xml:space="preserve">Корректировка объемов предоставления высокотехнологичной медицинской помощи на 2022г. </t>
  </si>
  <si>
    <t>МО /период/Группа</t>
  </si>
  <si>
    <t>количество исследований</t>
  </si>
  <si>
    <t>560067</t>
  </si>
  <si>
    <t>Корректировка объемов амбулаторных диагностических исследований по блоку "ДИ КТ "  на 2022 год</t>
  </si>
  <si>
    <t>МО расположенные в других субъектах РФ</t>
  </si>
  <si>
    <t>Приложение 1 к протоколу заседания  Комиссии по разработке ТП ОМС №17 от 03.10.2022 г.</t>
  </si>
  <si>
    <t>Приложение 2 к протоколу заседания  Комиссии по разработке ТП ОМС №17 от 03.10.2022 г.</t>
  </si>
  <si>
    <t>Приложение 4 к протоколу заседания  Комиссии по разработке ТП ОМС №17 от 03.10.2022 г.</t>
  </si>
  <si>
    <t>Приложение 5.1 к протоколу заседания  Комиссии по разработке ТП ОМС №17 от 03.10.2022 г.</t>
  </si>
  <si>
    <t>Приложение 5.2 к протоколу заседания  Комиссии по разработке ТП ОМС №17 от 03.10.2022 г.</t>
  </si>
  <si>
    <t>Приложение 6.1 к протоколу заседания  Комиссии по разработке ТП ОМС №17 от 03.10.2022 г.</t>
  </si>
  <si>
    <t>Приложение 6.2 к протоколу заседания  Комиссии по разработке ТП ОМС №17 от 03.10.2022 г.</t>
  </si>
  <si>
    <t>Приложение 6.3 к протоколу заседания  Комиссии по разработке ТП ОМС №17 от 03.10.2022 г.</t>
  </si>
  <si>
    <t>Приложение 7 к протоколу заседания  Комиссии по разработке ТП ОМС №17 от 03.10.2022 г.</t>
  </si>
  <si>
    <t>Приложение 3 к протоколу заседания  Комиссии по разработке ТП ОМС №17 от 03.10.2022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</si>
</sst>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_ ;[Red]\-#,##0.00\ "/>
    <numFmt numFmtId="165" formatCode="#,##0_ ;[Red]\-#,##0\ "/>
    <numFmt numFmtId="166" formatCode="#,##0.0\ _₽"/>
    <numFmt numFmtId="167" formatCode="#,##0_ ;\-#,##0\ "/>
    <numFmt numFmtId="168" formatCode="#,##0.00_ ;\-#,##0.00\ "/>
    <numFmt numFmtId="169" formatCode="0.00_ ;\-0.00\ "/>
  </numFmts>
  <fonts count="20" x14ac:knownFonts="1">
    <font>
      <sz val="8"/>
      <name val="Arial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5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6">
    <xf numFmtId="0" fontId="0" fillId="0" borderId="0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</cellStyleXfs>
  <cellXfs count="196">
    <xf numFmtId="0" fontId="0" fillId="0" borderId="0" xfId="0"/>
    <xf numFmtId="0" fontId="2" fillId="0" borderId="0" xfId="0" applyFont="1"/>
    <xf numFmtId="1" fontId="2" fillId="0" borderId="0" xfId="0" applyNumberFormat="1" applyFont="1"/>
    <xf numFmtId="4" fontId="2" fillId="0" borderId="0" xfId="0" applyNumberFormat="1" applyFont="1"/>
    <xf numFmtId="3" fontId="6" fillId="3" borderId="5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7" fontId="2" fillId="0" borderId="0" xfId="0" applyNumberFormat="1" applyFont="1" applyAlignment="1">
      <alignment horizontal="right"/>
    </xf>
    <xf numFmtId="167" fontId="6" fillId="3" borderId="5" xfId="2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right"/>
    </xf>
    <xf numFmtId="168" fontId="6" fillId="3" borderId="5" xfId="2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3" fontId="3" fillId="4" borderId="5" xfId="2" applyNumberFormat="1" applyFont="1" applyFill="1" applyBorder="1" applyAlignment="1">
      <alignment horizontal="center" vertical="center" wrapText="1"/>
    </xf>
    <xf numFmtId="168" fontId="3" fillId="4" borderId="5" xfId="2" applyNumberFormat="1" applyFont="1" applyFill="1" applyBorder="1" applyAlignment="1">
      <alignment horizontal="center" vertical="center" wrapText="1"/>
    </xf>
    <xf numFmtId="0" fontId="3" fillId="4" borderId="0" xfId="0" applyFont="1" applyFill="1" applyAlignment="1"/>
    <xf numFmtId="167" fontId="3" fillId="4" borderId="0" xfId="0" applyNumberFormat="1" applyFont="1" applyFill="1" applyAlignment="1"/>
    <xf numFmtId="168" fontId="3" fillId="4" borderId="0" xfId="0" applyNumberFormat="1" applyFont="1" applyFill="1" applyAlignment="1"/>
    <xf numFmtId="0" fontId="7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" fontId="3" fillId="4" borderId="5" xfId="2" applyNumberFormat="1" applyFont="1" applyFill="1" applyBorder="1" applyAlignment="1">
      <alignment horizontal="center" vertical="center" wrapText="1"/>
    </xf>
    <xf numFmtId="169" fontId="3" fillId="4" borderId="5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/>
    <xf numFmtId="0" fontId="14" fillId="5" borderId="5" xfId="0" applyFont="1" applyFill="1" applyBorder="1" applyAlignment="1">
      <alignment horizontal="left" vertical="top" wrapText="1" indent="1"/>
    </xf>
    <xf numFmtId="0" fontId="14" fillId="5" borderId="5" xfId="0" applyFont="1" applyFill="1" applyBorder="1" applyAlignment="1">
      <alignment horizontal="left" vertical="top" wrapText="1"/>
    </xf>
    <xf numFmtId="4" fontId="14" fillId="5" borderId="5" xfId="0" applyNumberFormat="1" applyFont="1" applyFill="1" applyBorder="1" applyAlignment="1">
      <alignment horizontal="right" vertical="top" wrapText="1"/>
    </xf>
    <xf numFmtId="3" fontId="14" fillId="5" borderId="5" xfId="0" applyNumberFormat="1" applyFont="1" applyFill="1" applyBorder="1" applyAlignment="1">
      <alignment horizontal="right" vertical="top" wrapText="1"/>
    </xf>
    <xf numFmtId="0" fontId="14" fillId="2" borderId="5" xfId="0" applyFont="1" applyFill="1" applyBorder="1" applyAlignment="1">
      <alignment horizontal="left" vertical="top" wrapText="1" indent="2"/>
    </xf>
    <xf numFmtId="0" fontId="2" fillId="2" borderId="5" xfId="0" applyFont="1" applyFill="1" applyBorder="1" applyAlignment="1">
      <alignment horizontal="left"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1" fontId="2" fillId="2" borderId="5" xfId="0" applyNumberFormat="1" applyFont="1" applyFill="1" applyBorder="1" applyAlignment="1">
      <alignment horizontal="right" vertical="top" wrapText="1"/>
    </xf>
    <xf numFmtId="3" fontId="2" fillId="2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3" fontId="2" fillId="0" borderId="5" xfId="0" applyNumberFormat="1" applyFont="1" applyFill="1" applyBorder="1" applyAlignment="1">
      <alignment horizontal="right" vertical="top" wrapText="1"/>
    </xf>
    <xf numFmtId="1" fontId="14" fillId="5" borderId="5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 indent="3"/>
    </xf>
    <xf numFmtId="4" fontId="15" fillId="0" borderId="5" xfId="0" applyNumberFormat="1" applyFont="1" applyBorder="1"/>
    <xf numFmtId="3" fontId="15" fillId="0" borderId="5" xfId="0" applyNumberFormat="1" applyFont="1" applyBorder="1"/>
    <xf numFmtId="0" fontId="2" fillId="5" borderId="5" xfId="0" applyFont="1" applyFill="1" applyBorder="1" applyAlignment="1">
      <alignment horizontal="left" vertical="top" wrapText="1" indent="3"/>
    </xf>
    <xf numFmtId="4" fontId="2" fillId="5" borderId="5" xfId="0" applyNumberFormat="1" applyFont="1" applyFill="1" applyBorder="1" applyAlignment="1">
      <alignment horizontal="right" vertical="top" wrapText="1"/>
    </xf>
    <xf numFmtId="1" fontId="2" fillId="5" borderId="5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1" fontId="15" fillId="0" borderId="5" xfId="0" applyNumberFormat="1" applyFont="1" applyBorder="1"/>
    <xf numFmtId="2" fontId="15" fillId="0" borderId="5" xfId="0" applyNumberFormat="1" applyFont="1" applyBorder="1"/>
    <xf numFmtId="0" fontId="15" fillId="0" borderId="5" xfId="0" applyFont="1" applyBorder="1"/>
    <xf numFmtId="0" fontId="14" fillId="0" borderId="5" xfId="0" applyFont="1" applyFill="1" applyBorder="1" applyAlignment="1">
      <alignment horizontal="left" vertical="top" wrapText="1" indent="2"/>
    </xf>
    <xf numFmtId="0" fontId="2" fillId="0" borderId="5" xfId="0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right" vertical="top" wrapText="1"/>
    </xf>
    <xf numFmtId="0" fontId="14" fillId="5" borderId="5" xfId="4" applyNumberFormat="1" applyFont="1" applyFill="1" applyBorder="1" applyAlignment="1">
      <alignment vertical="top" wrapText="1"/>
    </xf>
    <xf numFmtId="4" fontId="14" fillId="5" borderId="5" xfId="4" applyNumberFormat="1" applyFont="1" applyFill="1" applyBorder="1" applyAlignment="1">
      <alignment horizontal="right" vertical="top" wrapText="1"/>
    </xf>
    <xf numFmtId="1" fontId="14" fillId="5" borderId="5" xfId="4" applyNumberFormat="1" applyFont="1" applyFill="1" applyBorder="1" applyAlignment="1">
      <alignment horizontal="right" vertical="top" wrapText="1"/>
    </xf>
    <xf numFmtId="0" fontId="14" fillId="3" borderId="5" xfId="4" applyNumberFormat="1" applyFont="1" applyFill="1" applyBorder="1" applyAlignment="1">
      <alignment vertical="top" wrapText="1"/>
    </xf>
    <xf numFmtId="0" fontId="2" fillId="3" borderId="5" xfId="4" applyNumberFormat="1" applyFont="1" applyFill="1" applyBorder="1" applyAlignment="1">
      <alignment vertical="top" wrapText="1"/>
    </xf>
    <xf numFmtId="4" fontId="2" fillId="3" borderId="5" xfId="4" applyNumberFormat="1" applyFont="1" applyFill="1" applyBorder="1" applyAlignment="1">
      <alignment horizontal="right" vertical="top" wrapText="1"/>
    </xf>
    <xf numFmtId="1" fontId="2" fillId="3" borderId="5" xfId="4" applyNumberFormat="1" applyFont="1" applyFill="1" applyBorder="1" applyAlignment="1">
      <alignment horizontal="right" vertical="top" wrapText="1"/>
    </xf>
    <xf numFmtId="3" fontId="14" fillId="5" borderId="5" xfId="4" applyNumberFormat="1" applyFont="1" applyFill="1" applyBorder="1" applyAlignment="1">
      <alignment horizontal="right" vertical="top" wrapText="1"/>
    </xf>
    <xf numFmtId="0" fontId="2" fillId="3" borderId="5" xfId="4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1" xfId="1" applyFont="1"/>
    <xf numFmtId="0" fontId="14" fillId="6" borderId="5" xfId="0" applyFont="1" applyFill="1" applyBorder="1" applyAlignment="1">
      <alignment horizontal="left" vertical="top" wrapText="1"/>
    </xf>
    <xf numFmtId="4" fontId="14" fillId="6" borderId="5" xfId="0" applyNumberFormat="1" applyFont="1" applyFill="1" applyBorder="1" applyAlignment="1">
      <alignment horizontal="right" vertical="top" wrapText="1"/>
    </xf>
    <xf numFmtId="3" fontId="14" fillId="6" borderId="5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 indent="2"/>
    </xf>
    <xf numFmtId="1" fontId="14" fillId="6" borderId="5" xfId="0" applyNumberFormat="1" applyFont="1" applyFill="1" applyBorder="1" applyAlignment="1">
      <alignment horizontal="right" vertical="top" wrapText="1"/>
    </xf>
    <xf numFmtId="0" fontId="15" fillId="0" borderId="5" xfId="0" applyFont="1" applyFill="1" applyBorder="1"/>
    <xf numFmtId="0" fontId="16" fillId="5" borderId="5" xfId="1" applyNumberFormat="1" applyFont="1" applyFill="1" applyBorder="1" applyAlignment="1">
      <alignment vertical="top" wrapText="1"/>
    </xf>
    <xf numFmtId="164" fontId="3" fillId="0" borderId="1" xfId="1" applyNumberFormat="1" applyFont="1"/>
    <xf numFmtId="0" fontId="16" fillId="4" borderId="5" xfId="1" applyNumberFormat="1" applyFont="1" applyFill="1" applyBorder="1" applyAlignment="1">
      <alignment vertical="top" wrapText="1" indent="1"/>
    </xf>
    <xf numFmtId="0" fontId="16" fillId="4" borderId="5" xfId="1" applyNumberFormat="1" applyFont="1" applyFill="1" applyBorder="1" applyAlignment="1">
      <alignment vertical="top" wrapText="1"/>
    </xf>
    <xf numFmtId="4" fontId="16" fillId="4" borderId="5" xfId="1" applyNumberFormat="1" applyFont="1" applyFill="1" applyBorder="1" applyAlignment="1">
      <alignment horizontal="right" vertical="top" wrapText="1"/>
    </xf>
    <xf numFmtId="3" fontId="16" fillId="4" borderId="5" xfId="1" applyNumberFormat="1" applyFont="1" applyFill="1" applyBorder="1" applyAlignment="1">
      <alignment horizontal="right" vertical="top" wrapText="1"/>
    </xf>
    <xf numFmtId="0" fontId="16" fillId="4" borderId="5" xfId="1" applyNumberFormat="1" applyFont="1" applyFill="1" applyBorder="1" applyAlignment="1">
      <alignment vertical="top" wrapText="1" indent="2"/>
    </xf>
    <xf numFmtId="0" fontId="3" fillId="4" borderId="5" xfId="1" applyNumberFormat="1" applyFont="1" applyFill="1" applyBorder="1" applyAlignment="1">
      <alignment vertical="top" wrapText="1"/>
    </xf>
    <xf numFmtId="4" fontId="3" fillId="4" borderId="5" xfId="1" applyNumberFormat="1" applyFont="1" applyFill="1" applyBorder="1" applyAlignment="1">
      <alignment horizontal="right" vertical="top" wrapText="1"/>
    </xf>
    <xf numFmtId="1" fontId="3" fillId="4" borderId="5" xfId="1" applyNumberFormat="1" applyFont="1" applyFill="1" applyBorder="1" applyAlignment="1">
      <alignment horizontal="right" vertical="top" wrapText="1"/>
    </xf>
    <xf numFmtId="164" fontId="3" fillId="4" borderId="5" xfId="1" applyNumberFormat="1" applyFont="1" applyFill="1" applyBorder="1"/>
    <xf numFmtId="3" fontId="3" fillId="4" borderId="5" xfId="1" applyNumberFormat="1" applyFont="1" applyFill="1" applyBorder="1"/>
    <xf numFmtId="2" fontId="3" fillId="4" borderId="5" xfId="1" applyNumberFormat="1" applyFont="1" applyFill="1" applyBorder="1" applyAlignment="1">
      <alignment horizontal="right" vertical="top" wrapText="1"/>
    </xf>
    <xf numFmtId="0" fontId="3" fillId="4" borderId="5" xfId="1" applyNumberFormat="1" applyFont="1" applyFill="1" applyBorder="1" applyAlignment="1">
      <alignment horizontal="right" vertical="top" wrapText="1"/>
    </xf>
    <xf numFmtId="165" fontId="3" fillId="4" borderId="5" xfId="1" applyNumberFormat="1" applyFont="1" applyFill="1" applyBorder="1"/>
    <xf numFmtId="0" fontId="3" fillId="5" borderId="5" xfId="1" applyFont="1" applyFill="1" applyBorder="1"/>
    <xf numFmtId="0" fontId="16" fillId="5" borderId="5" xfId="1" applyFont="1" applyFill="1" applyBorder="1"/>
    <xf numFmtId="164" fontId="16" fillId="5" borderId="5" xfId="1" applyNumberFormat="1" applyFont="1" applyFill="1" applyBorder="1"/>
    <xf numFmtId="165" fontId="16" fillId="5" borderId="5" xfId="1" applyNumberFormat="1" applyFont="1" applyFill="1" applyBorder="1"/>
    <xf numFmtId="4" fontId="16" fillId="4" borderId="5" xfId="1" applyNumberFormat="1" applyFont="1" applyFill="1" applyBorder="1" applyAlignment="1">
      <alignment horizontal="right" wrapText="1"/>
    </xf>
    <xf numFmtId="167" fontId="16" fillId="4" borderId="5" xfId="1" applyNumberFormat="1" applyFont="1" applyFill="1" applyBorder="1" applyAlignment="1">
      <alignment horizontal="right" wrapText="1"/>
    </xf>
    <xf numFmtId="168" fontId="16" fillId="4" borderId="5" xfId="1" applyNumberFormat="1" applyFont="1" applyFill="1" applyBorder="1" applyAlignment="1">
      <alignment horizontal="right" wrapText="1"/>
    </xf>
    <xf numFmtId="0" fontId="3" fillId="4" borderId="5" xfId="1" applyNumberFormat="1" applyFont="1" applyFill="1" applyBorder="1" applyAlignment="1">
      <alignment vertical="top" wrapText="1" indent="2"/>
    </xf>
    <xf numFmtId="4" fontId="3" fillId="4" borderId="5" xfId="1" applyNumberFormat="1" applyFont="1" applyFill="1" applyBorder="1" applyAlignment="1">
      <alignment horizontal="right" wrapText="1"/>
    </xf>
    <xf numFmtId="167" fontId="3" fillId="4" borderId="5" xfId="1" applyNumberFormat="1" applyFont="1" applyFill="1" applyBorder="1" applyAlignment="1">
      <alignment horizontal="right" wrapText="1"/>
    </xf>
    <xf numFmtId="168" fontId="3" fillId="4" borderId="5" xfId="1" applyNumberFormat="1" applyFont="1" applyFill="1" applyBorder="1" applyAlignment="1">
      <alignment horizontal="right"/>
    </xf>
    <xf numFmtId="167" fontId="3" fillId="4" borderId="5" xfId="1" applyNumberFormat="1" applyFont="1" applyFill="1" applyBorder="1" applyAlignment="1">
      <alignment horizontal="right"/>
    </xf>
    <xf numFmtId="164" fontId="3" fillId="4" borderId="5" xfId="1" applyNumberFormat="1" applyFont="1" applyFill="1" applyBorder="1" applyAlignment="1">
      <alignment horizontal="right"/>
    </xf>
    <xf numFmtId="0" fontId="5" fillId="3" borderId="9" xfId="3" applyNumberFormat="1" applyFont="1" applyFill="1" applyBorder="1" applyAlignment="1">
      <alignment vertical="top" wrapText="1"/>
    </xf>
    <xf numFmtId="4" fontId="5" fillId="3" borderId="9" xfId="3" applyNumberFormat="1" applyFont="1" applyFill="1" applyBorder="1" applyAlignment="1">
      <alignment horizontal="right" vertical="top" wrapText="1"/>
    </xf>
    <xf numFmtId="1" fontId="5" fillId="3" borderId="9" xfId="3" applyNumberFormat="1" applyFont="1" applyFill="1" applyBorder="1" applyAlignment="1">
      <alignment horizontal="right" vertical="top" wrapText="1"/>
    </xf>
    <xf numFmtId="3" fontId="5" fillId="3" borderId="9" xfId="3" applyNumberFormat="1" applyFont="1" applyFill="1" applyBorder="1" applyAlignment="1">
      <alignment horizontal="right" vertical="top" wrapText="1"/>
    </xf>
    <xf numFmtId="4" fontId="16" fillId="5" borderId="5" xfId="1" applyNumberFormat="1" applyFont="1" applyFill="1" applyBorder="1" applyAlignment="1">
      <alignment horizontal="right" wrapText="1"/>
    </xf>
    <xf numFmtId="167" fontId="16" fillId="5" borderId="5" xfId="1" applyNumberFormat="1" applyFont="1" applyFill="1" applyBorder="1" applyAlignment="1">
      <alignment horizontal="right" wrapText="1"/>
    </xf>
    <xf numFmtId="168" fontId="16" fillId="5" borderId="5" xfId="1" applyNumberFormat="1" applyFont="1" applyFill="1" applyBorder="1" applyAlignment="1">
      <alignment horizontal="right"/>
    </xf>
    <xf numFmtId="167" fontId="16" fillId="5" borderId="5" xfId="1" applyNumberFormat="1" applyFont="1" applyFill="1" applyBorder="1" applyAlignment="1">
      <alignment horizontal="right"/>
    </xf>
    <xf numFmtId="164" fontId="3" fillId="5" borderId="5" xfId="1" applyNumberFormat="1" applyFont="1" applyFill="1" applyBorder="1" applyAlignment="1">
      <alignment horizontal="right"/>
    </xf>
    <xf numFmtId="167" fontId="3" fillId="5" borderId="5" xfId="1" applyNumberFormat="1" applyFont="1" applyFill="1" applyBorder="1" applyAlignment="1">
      <alignment horizontal="right"/>
    </xf>
    <xf numFmtId="0" fontId="3" fillId="0" borderId="1" xfId="1" applyFont="1" applyAlignment="1">
      <alignment horizontal="right"/>
    </xf>
    <xf numFmtId="167" fontId="3" fillId="0" borderId="1" xfId="1" applyNumberFormat="1" applyFont="1" applyAlignment="1">
      <alignment horizontal="right"/>
    </xf>
    <xf numFmtId="168" fontId="3" fillId="0" borderId="1" xfId="1" applyNumberFormat="1" applyFont="1" applyAlignment="1">
      <alignment horizontal="right"/>
    </xf>
    <xf numFmtId="164" fontId="3" fillId="0" borderId="1" xfId="1" applyNumberFormat="1" applyFont="1" applyAlignment="1">
      <alignment horizontal="right"/>
    </xf>
    <xf numFmtId="4" fontId="16" fillId="4" borderId="5" xfId="1" applyNumberFormat="1" applyFont="1" applyFill="1" applyBorder="1" applyAlignment="1">
      <alignment wrapText="1"/>
    </xf>
    <xf numFmtId="3" fontId="16" fillId="4" borderId="5" xfId="1" applyNumberFormat="1" applyFont="1" applyFill="1" applyBorder="1" applyAlignment="1">
      <alignment wrapText="1"/>
    </xf>
    <xf numFmtId="168" fontId="16" fillId="4" borderId="5" xfId="1" applyNumberFormat="1" applyFont="1" applyFill="1" applyBorder="1" applyAlignment="1">
      <alignment wrapText="1"/>
    </xf>
    <xf numFmtId="167" fontId="16" fillId="4" borderId="5" xfId="1" applyNumberFormat="1" applyFont="1" applyFill="1" applyBorder="1" applyAlignment="1">
      <alignment wrapText="1"/>
    </xf>
    <xf numFmtId="4" fontId="3" fillId="4" borderId="5" xfId="1" applyNumberFormat="1" applyFont="1" applyFill="1" applyBorder="1" applyAlignment="1">
      <alignment wrapText="1"/>
    </xf>
    <xf numFmtId="1" fontId="3" fillId="4" borderId="5" xfId="1" applyNumberFormat="1" applyFont="1" applyFill="1" applyBorder="1" applyAlignment="1">
      <alignment wrapText="1"/>
    </xf>
    <xf numFmtId="168" fontId="3" fillId="4" borderId="5" xfId="1" applyNumberFormat="1" applyFont="1" applyFill="1" applyBorder="1" applyAlignment="1"/>
    <xf numFmtId="167" fontId="3" fillId="4" borderId="5" xfId="1" applyNumberFormat="1" applyFont="1" applyFill="1" applyBorder="1" applyAlignment="1"/>
    <xf numFmtId="4" fontId="3" fillId="4" borderId="5" xfId="1" applyNumberFormat="1" applyFont="1" applyFill="1" applyBorder="1" applyAlignment="1"/>
    <xf numFmtId="3" fontId="3" fillId="4" borderId="5" xfId="1" applyNumberFormat="1" applyFont="1" applyFill="1" applyBorder="1" applyAlignment="1"/>
    <xf numFmtId="3" fontId="3" fillId="4" borderId="5" xfId="1" applyNumberFormat="1" applyFont="1" applyFill="1" applyBorder="1" applyAlignment="1">
      <alignment wrapText="1"/>
    </xf>
    <xf numFmtId="4" fontId="16" fillId="5" borderId="5" xfId="1" applyNumberFormat="1" applyFont="1" applyFill="1" applyBorder="1" applyAlignment="1">
      <alignment wrapText="1"/>
    </xf>
    <xf numFmtId="3" fontId="16" fillId="5" borderId="5" xfId="1" applyNumberFormat="1" applyFont="1" applyFill="1" applyBorder="1" applyAlignment="1">
      <alignment wrapText="1"/>
    </xf>
    <xf numFmtId="168" fontId="16" fillId="5" borderId="5" xfId="1" applyNumberFormat="1" applyFont="1" applyFill="1" applyBorder="1" applyAlignment="1"/>
    <xf numFmtId="167" fontId="16" fillId="5" borderId="5" xfId="1" applyNumberFormat="1" applyFont="1" applyFill="1" applyBorder="1" applyAlignment="1"/>
    <xf numFmtId="0" fontId="3" fillId="5" borderId="5" xfId="1" applyFont="1" applyFill="1" applyBorder="1" applyAlignment="1"/>
    <xf numFmtId="0" fontId="3" fillId="4" borderId="1" xfId="1" applyFont="1" applyFill="1"/>
    <xf numFmtId="0" fontId="3" fillId="4" borderId="1" xfId="1" applyFont="1" applyFill="1" applyAlignment="1"/>
    <xf numFmtId="168" fontId="3" fillId="4" borderId="1" xfId="1" applyNumberFormat="1" applyFont="1" applyFill="1" applyAlignment="1"/>
    <xf numFmtId="167" fontId="3" fillId="4" borderId="1" xfId="1" applyNumberFormat="1" applyFont="1" applyFill="1" applyAlignment="1"/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wrapText="1"/>
    </xf>
    <xf numFmtId="3" fontId="3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3" fillId="5" borderId="1" xfId="1" applyFont="1" applyFill="1"/>
    <xf numFmtId="2" fontId="3" fillId="5" borderId="1" xfId="1" applyNumberFormat="1" applyFont="1" applyFill="1" applyAlignment="1">
      <alignment horizontal="right"/>
    </xf>
    <xf numFmtId="167" fontId="3" fillId="5" borderId="1" xfId="1" applyNumberFormat="1" applyFont="1" applyFill="1" applyAlignment="1">
      <alignment horizontal="right"/>
    </xf>
    <xf numFmtId="168" fontId="3" fillId="5" borderId="1" xfId="1" applyNumberFormat="1" applyFont="1" applyFill="1" applyAlignment="1">
      <alignment horizontal="right"/>
    </xf>
    <xf numFmtId="0" fontId="2" fillId="0" borderId="5" xfId="0" applyFont="1" applyFill="1" applyBorder="1" applyAlignment="1">
      <alignment horizontal="left" vertical="top" wrapText="1" indent="3"/>
    </xf>
    <xf numFmtId="4" fontId="14" fillId="0" borderId="5" xfId="0" applyNumberFormat="1" applyFont="1" applyFill="1" applyBorder="1" applyAlignment="1">
      <alignment horizontal="right" vertical="top" wrapText="1"/>
    </xf>
    <xf numFmtId="3" fontId="14" fillId="0" borderId="5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4" fontId="5" fillId="3" borderId="5" xfId="5" applyNumberFormat="1" applyFont="1" applyFill="1" applyBorder="1" applyAlignment="1">
      <alignment horizontal="right" vertical="top" wrapText="1"/>
    </xf>
    <xf numFmtId="1" fontId="5" fillId="3" borderId="5" xfId="5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14" fillId="7" borderId="5" xfId="0" applyFont="1" applyFill="1" applyBorder="1" applyAlignment="1">
      <alignment horizontal="left" vertical="top" wrapText="1"/>
    </xf>
    <xf numFmtId="4" fontId="14" fillId="7" borderId="5" xfId="0" applyNumberFormat="1" applyFont="1" applyFill="1" applyBorder="1" applyAlignment="1">
      <alignment horizontal="right" vertical="top" wrapText="1"/>
    </xf>
    <xf numFmtId="1" fontId="14" fillId="7" borderId="5" xfId="0" applyNumberFormat="1" applyFont="1" applyFill="1" applyBorder="1" applyAlignment="1">
      <alignment horizontal="right" vertical="top" wrapText="1"/>
    </xf>
    <xf numFmtId="3" fontId="14" fillId="7" borderId="5" xfId="0" applyNumberFormat="1" applyFont="1" applyFill="1" applyBorder="1" applyAlignment="1">
      <alignment horizontal="right" vertical="top" wrapText="1"/>
    </xf>
    <xf numFmtId="0" fontId="14" fillId="7" borderId="5" xfId="4" applyNumberFormat="1" applyFont="1" applyFill="1" applyBorder="1" applyAlignment="1">
      <alignment vertical="top" wrapText="1"/>
    </xf>
    <xf numFmtId="4" fontId="14" fillId="7" borderId="5" xfId="4" applyNumberFormat="1" applyFont="1" applyFill="1" applyBorder="1" applyAlignment="1">
      <alignment horizontal="right" vertical="top" wrapText="1"/>
    </xf>
    <xf numFmtId="1" fontId="14" fillId="7" borderId="5" xfId="4" applyNumberFormat="1" applyFont="1" applyFill="1" applyBorder="1" applyAlignment="1">
      <alignment horizontal="right" vertical="top" wrapText="1"/>
    </xf>
    <xf numFmtId="4" fontId="2" fillId="7" borderId="5" xfId="0" applyNumberFormat="1" applyFont="1" applyFill="1" applyBorder="1" applyAlignment="1">
      <alignment horizontal="right" vertical="top" wrapText="1"/>
    </xf>
    <xf numFmtId="1" fontId="2" fillId="7" borderId="5" xfId="0" applyNumberFormat="1" applyFont="1" applyFill="1" applyBorder="1" applyAlignment="1">
      <alignment horizontal="right" vertical="top" wrapText="1"/>
    </xf>
    <xf numFmtId="3" fontId="2" fillId="7" borderId="5" xfId="0" applyNumberFormat="1" applyFont="1" applyFill="1" applyBorder="1" applyAlignment="1">
      <alignment horizontal="right" vertical="top" wrapText="1"/>
    </xf>
    <xf numFmtId="0" fontId="19" fillId="7" borderId="6" xfId="0" applyFont="1" applyFill="1" applyBorder="1" applyAlignment="1">
      <alignment horizontal="left" vertical="center"/>
    </xf>
    <xf numFmtId="0" fontId="19" fillId="7" borderId="8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 wrapText="1"/>
    </xf>
    <xf numFmtId="0" fontId="14" fillId="7" borderId="5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  <xf numFmtId="169" fontId="3" fillId="4" borderId="5" xfId="0" applyNumberFormat="1" applyFont="1" applyFill="1" applyBorder="1" applyAlignment="1">
      <alignment horizontal="center" vertical="center" wrapText="1"/>
    </xf>
    <xf numFmtId="166" fontId="3" fillId="4" borderId="5" xfId="0" applyNumberFormat="1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166" fontId="3" fillId="0" borderId="5" xfId="0" applyNumberFormat="1" applyFont="1" applyFill="1" applyBorder="1" applyAlignment="1">
      <alignment horizontal="center" vertical="center" wrapText="1"/>
    </xf>
    <xf numFmtId="0" fontId="16" fillId="5" borderId="6" xfId="1" applyNumberFormat="1" applyFont="1" applyFill="1" applyBorder="1" applyAlignment="1">
      <alignment horizontal="center" vertical="top" wrapText="1"/>
    </xf>
    <xf numFmtId="0" fontId="16" fillId="5" borderId="7" xfId="1" applyNumberFormat="1" applyFont="1" applyFill="1" applyBorder="1" applyAlignment="1">
      <alignment horizontal="center" vertical="top" wrapText="1"/>
    </xf>
    <xf numFmtId="0" fontId="16" fillId="5" borderId="8" xfId="1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6" fillId="5" borderId="5" xfId="1" applyNumberFormat="1" applyFont="1" applyFill="1" applyBorder="1" applyAlignment="1">
      <alignment horizontal="left" vertical="top" wrapText="1"/>
    </xf>
    <xf numFmtId="0" fontId="13" fillId="4" borderId="0" xfId="0" applyFont="1" applyFill="1" applyAlignment="1">
      <alignment horizontal="center" vertical="center" wrapText="1"/>
    </xf>
    <xf numFmtId="168" fontId="3" fillId="4" borderId="5" xfId="0" applyNumberFormat="1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right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right" wrapText="1"/>
    </xf>
  </cellXfs>
  <cellStyles count="6">
    <cellStyle name="Обычный" xfId="0" builtinId="0"/>
    <cellStyle name="Обычный 2" xfId="1"/>
    <cellStyle name="Обычный_TDSheet" xfId="3"/>
    <cellStyle name="Обычный_Лист1" xfId="2"/>
    <cellStyle name="Обычный_основной(первоначальный)" xfId="4"/>
    <cellStyle name="Обычный_прил 7 ВМП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4"/>
  <sheetViews>
    <sheetView tabSelected="1" view="pageBreakPreview" zoomScale="140" zoomScaleNormal="100" zoomScaleSheetLayoutView="140" workbookViewId="0">
      <selection activeCell="J16" sqref="J16"/>
    </sheetView>
  </sheetViews>
  <sheetFormatPr defaultColWidth="10.5" defaultRowHeight="11.25" outlineLevelRow="3" x14ac:dyDescent="0.2"/>
  <cols>
    <col min="1" max="1" width="10.5" style="60" customWidth="1"/>
    <col min="2" max="2" width="31.1640625" style="60" customWidth="1"/>
    <col min="3" max="3" width="18.33203125" style="60" customWidth="1"/>
    <col min="4" max="4" width="8.83203125" style="60" customWidth="1"/>
    <col min="5" max="5" width="15.6640625" style="61" customWidth="1"/>
    <col min="6" max="6" width="8.83203125" style="62" customWidth="1"/>
    <col min="7" max="7" width="22.5" style="63" customWidth="1"/>
    <col min="8" max="8" width="8.83203125" style="64" customWidth="1"/>
    <col min="9" max="16384" width="10.5" style="25"/>
  </cols>
  <sheetData>
    <row r="1" spans="1:8" s="17" customFormat="1" ht="28.5" customHeight="1" x14ac:dyDescent="0.2">
      <c r="A1" s="16"/>
      <c r="C1" s="23"/>
      <c r="D1" s="23"/>
      <c r="E1" s="22"/>
      <c r="F1" s="168" t="s">
        <v>285</v>
      </c>
      <c r="G1" s="168"/>
      <c r="H1" s="168"/>
    </row>
    <row r="2" spans="1:8" s="17" customFormat="1" ht="43.5" customHeight="1" x14ac:dyDescent="0.2">
      <c r="A2" s="170" t="s">
        <v>271</v>
      </c>
      <c r="B2" s="170"/>
      <c r="C2" s="170"/>
      <c r="D2" s="170"/>
      <c r="E2" s="170"/>
      <c r="F2" s="170"/>
      <c r="G2" s="170"/>
      <c r="H2" s="170"/>
    </row>
    <row r="3" spans="1:8" s="18" customFormat="1" x14ac:dyDescent="0.2">
      <c r="A3" s="171" t="s">
        <v>134</v>
      </c>
      <c r="B3" s="171" t="s">
        <v>272</v>
      </c>
      <c r="C3" s="172" t="s">
        <v>155</v>
      </c>
      <c r="D3" s="172"/>
      <c r="E3" s="173" t="s">
        <v>156</v>
      </c>
      <c r="F3" s="173"/>
      <c r="G3" s="174" t="s">
        <v>157</v>
      </c>
      <c r="H3" s="174"/>
    </row>
    <row r="4" spans="1:8" s="18" customFormat="1" x14ac:dyDescent="0.2">
      <c r="A4" s="171"/>
      <c r="B4" s="171"/>
      <c r="C4" s="11" t="s">
        <v>158</v>
      </c>
      <c r="D4" s="19" t="s">
        <v>159</v>
      </c>
      <c r="E4" s="20" t="s">
        <v>158</v>
      </c>
      <c r="F4" s="21" t="s">
        <v>159</v>
      </c>
      <c r="G4" s="11" t="s">
        <v>158</v>
      </c>
      <c r="H4" s="19" t="s">
        <v>159</v>
      </c>
    </row>
    <row r="5" spans="1:8" x14ac:dyDescent="0.2">
      <c r="A5" s="156" t="s">
        <v>198</v>
      </c>
      <c r="B5" s="156" t="s">
        <v>199</v>
      </c>
      <c r="C5" s="157">
        <f>C6+C19+C30+C43+C56+C69+C80+C92+C96+C109+C117+C129+C139+C144+C157+C170+C183+C196+C209+C222+C234+C247+C260+C273+C286+C296+C309+C322+C328+C341+C354+C367+C378</f>
        <v>591073373.55999994</v>
      </c>
      <c r="D5" s="159">
        <f>D6+D19+D30+D43+D56+D69+D80+D92+D96+D109+D117+D129+D139+D144+D157+D170+D183+D196+D209+D222+D234+D247+D260+D273+D286+D296+D309+D322+D328+D341+D354+D367+D378</f>
        <v>3014</v>
      </c>
      <c r="E5" s="157">
        <f t="shared" ref="E5:H5" si="0">E6+E19+E30+E43+E56+E69+E80+E92+E96+E109+E117+E129+E139+E144+E157+E170+E183+E196+E209+E222+E234+E247+E260+E273+E286+E296+E309+E322+E328+E341+E354+E367+E378</f>
        <v>41283590.939999998</v>
      </c>
      <c r="F5" s="159">
        <f t="shared" si="0"/>
        <v>227</v>
      </c>
      <c r="G5" s="157">
        <f t="shared" si="0"/>
        <v>632356964.5</v>
      </c>
      <c r="H5" s="159">
        <f t="shared" si="0"/>
        <v>3241</v>
      </c>
    </row>
    <row r="6" spans="1:8" x14ac:dyDescent="0.2">
      <c r="A6" s="26"/>
      <c r="B6" s="27" t="s">
        <v>218</v>
      </c>
      <c r="C6" s="28">
        <v>5404412.4500000002</v>
      </c>
      <c r="D6" s="29">
        <v>29</v>
      </c>
      <c r="E6" s="28">
        <v>-372718.1</v>
      </c>
      <c r="F6" s="29">
        <v>-2</v>
      </c>
      <c r="G6" s="28">
        <v>5031694.3499999996</v>
      </c>
      <c r="H6" s="29">
        <v>27</v>
      </c>
    </row>
    <row r="7" spans="1:8" x14ac:dyDescent="0.2">
      <c r="A7" s="30"/>
      <c r="B7" s="31" t="s">
        <v>138</v>
      </c>
      <c r="C7" s="32">
        <v>372718.1</v>
      </c>
      <c r="D7" s="33">
        <v>2</v>
      </c>
      <c r="E7" s="32">
        <v>0</v>
      </c>
      <c r="F7" s="34">
        <v>0</v>
      </c>
      <c r="G7" s="35">
        <v>372718.1</v>
      </c>
      <c r="H7" s="36">
        <v>2</v>
      </c>
    </row>
    <row r="8" spans="1:8" x14ac:dyDescent="0.2">
      <c r="A8" s="30"/>
      <c r="B8" s="31" t="s">
        <v>139</v>
      </c>
      <c r="C8" s="32">
        <v>559077.15</v>
      </c>
      <c r="D8" s="33">
        <v>3</v>
      </c>
      <c r="E8" s="32">
        <v>0</v>
      </c>
      <c r="F8" s="34">
        <v>0</v>
      </c>
      <c r="G8" s="35">
        <v>559077.15</v>
      </c>
      <c r="H8" s="36">
        <v>3</v>
      </c>
    </row>
    <row r="9" spans="1:8" x14ac:dyDescent="0.2">
      <c r="A9" s="30"/>
      <c r="B9" s="31" t="s">
        <v>140</v>
      </c>
      <c r="C9" s="32">
        <v>372718.1</v>
      </c>
      <c r="D9" s="33">
        <v>2</v>
      </c>
      <c r="E9" s="32">
        <v>0</v>
      </c>
      <c r="F9" s="34">
        <v>0</v>
      </c>
      <c r="G9" s="35">
        <v>372718.1</v>
      </c>
      <c r="H9" s="36">
        <v>2</v>
      </c>
    </row>
    <row r="10" spans="1:8" x14ac:dyDescent="0.2">
      <c r="A10" s="30"/>
      <c r="B10" s="31" t="s">
        <v>141</v>
      </c>
      <c r="C10" s="32">
        <v>372718.1</v>
      </c>
      <c r="D10" s="33">
        <v>2</v>
      </c>
      <c r="E10" s="32">
        <v>0</v>
      </c>
      <c r="F10" s="34">
        <v>0</v>
      </c>
      <c r="G10" s="35">
        <v>372718.1</v>
      </c>
      <c r="H10" s="36">
        <v>2</v>
      </c>
    </row>
    <row r="11" spans="1:8" x14ac:dyDescent="0.2">
      <c r="A11" s="30"/>
      <c r="B11" s="31" t="s">
        <v>142</v>
      </c>
      <c r="C11" s="32">
        <v>559077.15</v>
      </c>
      <c r="D11" s="33">
        <v>3</v>
      </c>
      <c r="E11" s="32">
        <v>0</v>
      </c>
      <c r="F11" s="34">
        <v>0</v>
      </c>
      <c r="G11" s="35">
        <v>559077.15</v>
      </c>
      <c r="H11" s="36">
        <v>3</v>
      </c>
    </row>
    <row r="12" spans="1:8" x14ac:dyDescent="0.2">
      <c r="A12" s="30"/>
      <c r="B12" s="31" t="s">
        <v>143</v>
      </c>
      <c r="C12" s="32">
        <v>372718.1</v>
      </c>
      <c r="D12" s="33">
        <v>2</v>
      </c>
      <c r="E12" s="32">
        <v>0</v>
      </c>
      <c r="F12" s="34">
        <v>0</v>
      </c>
      <c r="G12" s="35">
        <v>372718.1</v>
      </c>
      <c r="H12" s="36">
        <v>2</v>
      </c>
    </row>
    <row r="13" spans="1:8" x14ac:dyDescent="0.2">
      <c r="A13" s="30"/>
      <c r="B13" s="31" t="s">
        <v>150</v>
      </c>
      <c r="C13" s="32">
        <v>559077.15</v>
      </c>
      <c r="D13" s="33">
        <v>3</v>
      </c>
      <c r="E13" s="32">
        <v>-186359.05</v>
      </c>
      <c r="F13" s="34">
        <v>-1</v>
      </c>
      <c r="G13" s="35">
        <v>372718.1</v>
      </c>
      <c r="H13" s="36">
        <v>2</v>
      </c>
    </row>
    <row r="14" spans="1:8" x14ac:dyDescent="0.2">
      <c r="A14" s="30"/>
      <c r="B14" s="31" t="s">
        <v>144</v>
      </c>
      <c r="C14" s="32">
        <v>372718.1</v>
      </c>
      <c r="D14" s="33">
        <v>2</v>
      </c>
      <c r="E14" s="32">
        <v>-186359.05</v>
      </c>
      <c r="F14" s="34">
        <v>-1</v>
      </c>
      <c r="G14" s="35">
        <v>186359.05</v>
      </c>
      <c r="H14" s="36">
        <v>1</v>
      </c>
    </row>
    <row r="15" spans="1:8" x14ac:dyDescent="0.2">
      <c r="A15" s="30"/>
      <c r="B15" s="31" t="s">
        <v>145</v>
      </c>
      <c r="C15" s="32">
        <v>559077.15</v>
      </c>
      <c r="D15" s="33">
        <v>3</v>
      </c>
      <c r="E15" s="32"/>
      <c r="F15" s="34"/>
      <c r="G15" s="35">
        <v>559077.15</v>
      </c>
      <c r="H15" s="36">
        <v>3</v>
      </c>
    </row>
    <row r="16" spans="1:8" x14ac:dyDescent="0.2">
      <c r="A16" s="30"/>
      <c r="B16" s="31" t="s">
        <v>146</v>
      </c>
      <c r="C16" s="32">
        <v>372718.1</v>
      </c>
      <c r="D16" s="33">
        <v>2</v>
      </c>
      <c r="E16" s="32"/>
      <c r="F16" s="34"/>
      <c r="G16" s="35">
        <v>372718.1</v>
      </c>
      <c r="H16" s="36">
        <v>2</v>
      </c>
    </row>
    <row r="17" spans="1:8" x14ac:dyDescent="0.2">
      <c r="A17" s="30"/>
      <c r="B17" s="31" t="s">
        <v>147</v>
      </c>
      <c r="C17" s="32">
        <v>559077.15</v>
      </c>
      <c r="D17" s="33">
        <v>3</v>
      </c>
      <c r="E17" s="32"/>
      <c r="F17" s="34"/>
      <c r="G17" s="35">
        <v>559077.15</v>
      </c>
      <c r="H17" s="36">
        <v>3</v>
      </c>
    </row>
    <row r="18" spans="1:8" x14ac:dyDescent="0.2">
      <c r="A18" s="30"/>
      <c r="B18" s="31" t="s">
        <v>148</v>
      </c>
      <c r="C18" s="32">
        <v>372718.1</v>
      </c>
      <c r="D18" s="33">
        <v>2</v>
      </c>
      <c r="E18" s="32"/>
      <c r="F18" s="34"/>
      <c r="G18" s="35">
        <v>372718.1</v>
      </c>
      <c r="H18" s="36">
        <v>2</v>
      </c>
    </row>
    <row r="19" spans="1:8" x14ac:dyDescent="0.2">
      <c r="A19" s="26"/>
      <c r="B19" s="27" t="s">
        <v>219</v>
      </c>
      <c r="C19" s="28">
        <v>1210933.98</v>
      </c>
      <c r="D19" s="37">
        <v>6</v>
      </c>
      <c r="E19" s="28">
        <v>605466.99</v>
      </c>
      <c r="F19" s="29">
        <v>3</v>
      </c>
      <c r="G19" s="28">
        <v>1816400.97</v>
      </c>
      <c r="H19" s="29">
        <v>9</v>
      </c>
    </row>
    <row r="20" spans="1:8" x14ac:dyDescent="0.2">
      <c r="A20" s="30"/>
      <c r="B20" s="31" t="s">
        <v>138</v>
      </c>
      <c r="C20" s="32">
        <v>201822.33</v>
      </c>
      <c r="D20" s="33">
        <v>1</v>
      </c>
      <c r="E20" s="32">
        <v>0</v>
      </c>
      <c r="F20" s="34">
        <v>0</v>
      </c>
      <c r="G20" s="35">
        <v>201822.33</v>
      </c>
      <c r="H20" s="36">
        <v>1</v>
      </c>
    </row>
    <row r="21" spans="1:8" x14ac:dyDescent="0.2">
      <c r="A21" s="30"/>
      <c r="B21" s="31" t="s">
        <v>139</v>
      </c>
      <c r="C21" s="32">
        <v>201822.33</v>
      </c>
      <c r="D21" s="33">
        <v>1</v>
      </c>
      <c r="E21" s="32">
        <v>0</v>
      </c>
      <c r="F21" s="34">
        <v>0</v>
      </c>
      <c r="G21" s="35">
        <v>201822.33</v>
      </c>
      <c r="H21" s="36">
        <v>1</v>
      </c>
    </row>
    <row r="22" spans="1:8" x14ac:dyDescent="0.2">
      <c r="A22" s="30"/>
      <c r="B22" s="31" t="s">
        <v>140</v>
      </c>
      <c r="C22" s="32">
        <v>201822.33</v>
      </c>
      <c r="D22" s="33">
        <v>1</v>
      </c>
      <c r="E22" s="32">
        <v>0</v>
      </c>
      <c r="F22" s="34">
        <v>0</v>
      </c>
      <c r="G22" s="35">
        <v>201822.33</v>
      </c>
      <c r="H22" s="36">
        <v>1</v>
      </c>
    </row>
    <row r="23" spans="1:8" x14ac:dyDescent="0.2">
      <c r="A23" s="30"/>
      <c r="B23" s="31" t="s">
        <v>141</v>
      </c>
      <c r="C23" s="32">
        <v>201822.33</v>
      </c>
      <c r="D23" s="33">
        <v>1</v>
      </c>
      <c r="E23" s="32">
        <v>0</v>
      </c>
      <c r="F23" s="34">
        <v>0</v>
      </c>
      <c r="G23" s="35">
        <v>201822.33</v>
      </c>
      <c r="H23" s="36">
        <v>1</v>
      </c>
    </row>
    <row r="24" spans="1:8" x14ac:dyDescent="0.2">
      <c r="A24" s="30"/>
      <c r="B24" s="31" t="s">
        <v>142</v>
      </c>
      <c r="C24" s="32">
        <v>201822.33</v>
      </c>
      <c r="D24" s="33">
        <v>1</v>
      </c>
      <c r="E24" s="32">
        <v>0</v>
      </c>
      <c r="F24" s="34">
        <v>0</v>
      </c>
      <c r="G24" s="35">
        <v>201822.33</v>
      </c>
      <c r="H24" s="36">
        <v>1</v>
      </c>
    </row>
    <row r="25" spans="1:8" x14ac:dyDescent="0.2">
      <c r="A25" s="30"/>
      <c r="B25" s="31" t="s">
        <v>143</v>
      </c>
      <c r="C25" s="32">
        <v>201822.33</v>
      </c>
      <c r="D25" s="33">
        <v>1</v>
      </c>
      <c r="E25" s="32">
        <v>0</v>
      </c>
      <c r="F25" s="34">
        <v>0</v>
      </c>
      <c r="G25" s="35">
        <v>201822.33</v>
      </c>
      <c r="H25" s="36">
        <v>1</v>
      </c>
    </row>
    <row r="26" spans="1:8" x14ac:dyDescent="0.2">
      <c r="A26" s="38"/>
      <c r="B26" s="31" t="s">
        <v>145</v>
      </c>
      <c r="C26" s="32"/>
      <c r="D26" s="33"/>
      <c r="E26" s="32">
        <v>0</v>
      </c>
      <c r="F26" s="34">
        <v>0</v>
      </c>
      <c r="G26" s="35">
        <f>C26+E26</f>
        <v>0</v>
      </c>
      <c r="H26" s="36">
        <f>D26+F26</f>
        <v>0</v>
      </c>
    </row>
    <row r="27" spans="1:8" x14ac:dyDescent="0.2">
      <c r="A27" s="38"/>
      <c r="B27" s="31" t="s">
        <v>146</v>
      </c>
      <c r="C27" s="32"/>
      <c r="D27" s="33"/>
      <c r="E27" s="32">
        <v>201822.33</v>
      </c>
      <c r="F27" s="34">
        <v>1</v>
      </c>
      <c r="G27" s="35">
        <f t="shared" ref="G27:H29" si="1">C27+E27</f>
        <v>201822.33</v>
      </c>
      <c r="H27" s="36">
        <f t="shared" si="1"/>
        <v>1</v>
      </c>
    </row>
    <row r="28" spans="1:8" x14ac:dyDescent="0.2">
      <c r="A28" s="38"/>
      <c r="B28" s="31" t="s">
        <v>147</v>
      </c>
      <c r="C28" s="32"/>
      <c r="D28" s="33"/>
      <c r="E28" s="32">
        <v>201822.33</v>
      </c>
      <c r="F28" s="34">
        <v>1</v>
      </c>
      <c r="G28" s="35">
        <f t="shared" si="1"/>
        <v>201822.33</v>
      </c>
      <c r="H28" s="36">
        <f t="shared" si="1"/>
        <v>1</v>
      </c>
    </row>
    <row r="29" spans="1:8" x14ac:dyDescent="0.2">
      <c r="A29" s="38"/>
      <c r="B29" s="31" t="s">
        <v>148</v>
      </c>
      <c r="C29" s="32"/>
      <c r="D29" s="33"/>
      <c r="E29" s="32">
        <v>201822.33</v>
      </c>
      <c r="F29" s="34">
        <v>1</v>
      </c>
      <c r="G29" s="35">
        <f t="shared" si="1"/>
        <v>201822.33</v>
      </c>
      <c r="H29" s="36">
        <f t="shared" si="1"/>
        <v>1</v>
      </c>
    </row>
    <row r="30" spans="1:8" x14ac:dyDescent="0.2">
      <c r="A30" s="26"/>
      <c r="B30" s="27" t="s">
        <v>220</v>
      </c>
      <c r="C30" s="28">
        <v>29987880</v>
      </c>
      <c r="D30" s="37">
        <v>200</v>
      </c>
      <c r="E30" s="28">
        <v>899636.4</v>
      </c>
      <c r="F30" s="29">
        <v>6</v>
      </c>
      <c r="G30" s="28">
        <v>30887516.399999999</v>
      </c>
      <c r="H30" s="29">
        <v>206</v>
      </c>
    </row>
    <row r="31" spans="1:8" x14ac:dyDescent="0.2">
      <c r="A31" s="30"/>
      <c r="B31" s="31" t="s">
        <v>138</v>
      </c>
      <c r="C31" s="32">
        <v>2548969.7999999998</v>
      </c>
      <c r="D31" s="33">
        <v>17</v>
      </c>
      <c r="E31" s="32">
        <v>0</v>
      </c>
      <c r="F31" s="34">
        <v>0</v>
      </c>
      <c r="G31" s="35">
        <v>2548969.7999999998</v>
      </c>
      <c r="H31" s="36">
        <v>17</v>
      </c>
    </row>
    <row r="32" spans="1:8" x14ac:dyDescent="0.2">
      <c r="A32" s="30"/>
      <c r="B32" s="31" t="s">
        <v>139</v>
      </c>
      <c r="C32" s="32">
        <v>2548969.7999999998</v>
      </c>
      <c r="D32" s="33">
        <v>17</v>
      </c>
      <c r="E32" s="32">
        <v>0</v>
      </c>
      <c r="F32" s="34">
        <v>0</v>
      </c>
      <c r="G32" s="35">
        <v>2548969.7999999998</v>
      </c>
      <c r="H32" s="36">
        <v>17</v>
      </c>
    </row>
    <row r="33" spans="1:8" x14ac:dyDescent="0.2">
      <c r="A33" s="30"/>
      <c r="B33" s="31" t="s">
        <v>140</v>
      </c>
      <c r="C33" s="32">
        <v>2548969.7999999998</v>
      </c>
      <c r="D33" s="33">
        <v>17</v>
      </c>
      <c r="E33" s="32">
        <v>0</v>
      </c>
      <c r="F33" s="34">
        <v>0</v>
      </c>
      <c r="G33" s="35">
        <v>2548969.7999999998</v>
      </c>
      <c r="H33" s="36">
        <v>17</v>
      </c>
    </row>
    <row r="34" spans="1:8" x14ac:dyDescent="0.2">
      <c r="A34" s="30"/>
      <c r="B34" s="31" t="s">
        <v>141</v>
      </c>
      <c r="C34" s="32">
        <v>2548969.7999999998</v>
      </c>
      <c r="D34" s="33">
        <v>17</v>
      </c>
      <c r="E34" s="32">
        <v>0</v>
      </c>
      <c r="F34" s="34">
        <v>0</v>
      </c>
      <c r="G34" s="35">
        <v>2548969.7999999998</v>
      </c>
      <c r="H34" s="36">
        <v>17</v>
      </c>
    </row>
    <row r="35" spans="1:8" x14ac:dyDescent="0.2">
      <c r="A35" s="30"/>
      <c r="B35" s="31" t="s">
        <v>142</v>
      </c>
      <c r="C35" s="32">
        <v>2548969.7999999998</v>
      </c>
      <c r="D35" s="33">
        <v>17</v>
      </c>
      <c r="E35" s="32">
        <v>0</v>
      </c>
      <c r="F35" s="34">
        <v>0</v>
      </c>
      <c r="G35" s="35">
        <v>2548969.7999999998</v>
      </c>
      <c r="H35" s="36">
        <v>17</v>
      </c>
    </row>
    <row r="36" spans="1:8" x14ac:dyDescent="0.2">
      <c r="A36" s="30"/>
      <c r="B36" s="31" t="s">
        <v>143</v>
      </c>
      <c r="C36" s="32">
        <v>2399030.4</v>
      </c>
      <c r="D36" s="33">
        <v>16</v>
      </c>
      <c r="E36" s="32">
        <v>0</v>
      </c>
      <c r="F36" s="34">
        <v>0</v>
      </c>
      <c r="G36" s="35">
        <v>2399030.4</v>
      </c>
      <c r="H36" s="36">
        <v>16</v>
      </c>
    </row>
    <row r="37" spans="1:8" x14ac:dyDescent="0.2">
      <c r="A37" s="30"/>
      <c r="B37" s="31" t="s">
        <v>150</v>
      </c>
      <c r="C37" s="32">
        <v>2548969.7999999998</v>
      </c>
      <c r="D37" s="33">
        <v>17</v>
      </c>
      <c r="E37" s="32">
        <v>0</v>
      </c>
      <c r="F37" s="34">
        <v>0</v>
      </c>
      <c r="G37" s="35">
        <v>2548969.7999999998</v>
      </c>
      <c r="H37" s="36">
        <v>17</v>
      </c>
    </row>
    <row r="38" spans="1:8" x14ac:dyDescent="0.2">
      <c r="A38" s="30"/>
      <c r="B38" s="31" t="s">
        <v>144</v>
      </c>
      <c r="C38" s="32">
        <v>2399030.4</v>
      </c>
      <c r="D38" s="33">
        <v>16</v>
      </c>
      <c r="E38" s="32">
        <v>899636.4</v>
      </c>
      <c r="F38" s="34">
        <v>6</v>
      </c>
      <c r="G38" s="35">
        <v>3298666.8</v>
      </c>
      <c r="H38" s="36">
        <v>22</v>
      </c>
    </row>
    <row r="39" spans="1:8" x14ac:dyDescent="0.2">
      <c r="A39" s="30"/>
      <c r="B39" s="31" t="s">
        <v>145</v>
      </c>
      <c r="C39" s="32">
        <v>2548969.7999999998</v>
      </c>
      <c r="D39" s="33">
        <v>17</v>
      </c>
      <c r="E39" s="32"/>
      <c r="F39" s="34"/>
      <c r="G39" s="35">
        <v>2548969.7999999998</v>
      </c>
      <c r="H39" s="36">
        <v>17</v>
      </c>
    </row>
    <row r="40" spans="1:8" x14ac:dyDescent="0.2">
      <c r="A40" s="30"/>
      <c r="B40" s="31" t="s">
        <v>146</v>
      </c>
      <c r="C40" s="32">
        <v>2399030.4</v>
      </c>
      <c r="D40" s="33">
        <v>16</v>
      </c>
      <c r="E40" s="32"/>
      <c r="F40" s="34"/>
      <c r="G40" s="35">
        <v>2399030.4</v>
      </c>
      <c r="H40" s="36">
        <v>16</v>
      </c>
    </row>
    <row r="41" spans="1:8" x14ac:dyDescent="0.2">
      <c r="A41" s="30"/>
      <c r="B41" s="31" t="s">
        <v>147</v>
      </c>
      <c r="C41" s="32">
        <v>2548969.7999999998</v>
      </c>
      <c r="D41" s="33">
        <v>17</v>
      </c>
      <c r="E41" s="32"/>
      <c r="F41" s="34"/>
      <c r="G41" s="35">
        <v>2548969.7999999998</v>
      </c>
      <c r="H41" s="36">
        <v>17</v>
      </c>
    </row>
    <row r="42" spans="1:8" x14ac:dyDescent="0.2">
      <c r="A42" s="30"/>
      <c r="B42" s="31" t="s">
        <v>148</v>
      </c>
      <c r="C42" s="32">
        <v>2399030.4</v>
      </c>
      <c r="D42" s="33">
        <v>16</v>
      </c>
      <c r="E42" s="32"/>
      <c r="F42" s="34"/>
      <c r="G42" s="35">
        <v>2399030.4</v>
      </c>
      <c r="H42" s="36">
        <v>16</v>
      </c>
    </row>
    <row r="43" spans="1:8" x14ac:dyDescent="0.2">
      <c r="A43" s="26"/>
      <c r="B43" s="27" t="s">
        <v>221</v>
      </c>
      <c r="C43" s="28">
        <v>4231935</v>
      </c>
      <c r="D43" s="37">
        <v>25</v>
      </c>
      <c r="E43" s="28">
        <v>338554.8</v>
      </c>
      <c r="F43" s="29">
        <v>2</v>
      </c>
      <c r="G43" s="28">
        <v>4570489.8</v>
      </c>
      <c r="H43" s="29">
        <v>27</v>
      </c>
    </row>
    <row r="44" spans="1:8" x14ac:dyDescent="0.2">
      <c r="A44" s="30"/>
      <c r="B44" s="31" t="s">
        <v>138</v>
      </c>
      <c r="C44" s="32">
        <v>338554.8</v>
      </c>
      <c r="D44" s="33">
        <v>2</v>
      </c>
      <c r="E44" s="32">
        <v>0</v>
      </c>
      <c r="F44" s="34">
        <v>0</v>
      </c>
      <c r="G44" s="35">
        <v>338554.8</v>
      </c>
      <c r="H44" s="36">
        <v>2</v>
      </c>
    </row>
    <row r="45" spans="1:8" x14ac:dyDescent="0.2">
      <c r="A45" s="30"/>
      <c r="B45" s="31" t="s">
        <v>139</v>
      </c>
      <c r="C45" s="32">
        <v>338554.8</v>
      </c>
      <c r="D45" s="33">
        <v>2</v>
      </c>
      <c r="E45" s="32">
        <v>0</v>
      </c>
      <c r="F45" s="34">
        <v>0</v>
      </c>
      <c r="G45" s="35">
        <v>338554.8</v>
      </c>
      <c r="H45" s="36">
        <v>2</v>
      </c>
    </row>
    <row r="46" spans="1:8" x14ac:dyDescent="0.2">
      <c r="A46" s="30"/>
      <c r="B46" s="31" t="s">
        <v>140</v>
      </c>
      <c r="C46" s="32">
        <v>338554.8</v>
      </c>
      <c r="D46" s="33">
        <v>2</v>
      </c>
      <c r="E46" s="32">
        <v>0</v>
      </c>
      <c r="F46" s="34">
        <v>0</v>
      </c>
      <c r="G46" s="35">
        <v>338554.8</v>
      </c>
      <c r="H46" s="36">
        <v>2</v>
      </c>
    </row>
    <row r="47" spans="1:8" x14ac:dyDescent="0.2">
      <c r="A47" s="30"/>
      <c r="B47" s="31" t="s">
        <v>141</v>
      </c>
      <c r="C47" s="32">
        <v>338554.8</v>
      </c>
      <c r="D47" s="33">
        <v>2</v>
      </c>
      <c r="E47" s="32">
        <v>0</v>
      </c>
      <c r="F47" s="34">
        <v>0</v>
      </c>
      <c r="G47" s="35">
        <v>338554.8</v>
      </c>
      <c r="H47" s="36">
        <v>2</v>
      </c>
    </row>
    <row r="48" spans="1:8" x14ac:dyDescent="0.2">
      <c r="A48" s="30"/>
      <c r="B48" s="31" t="s">
        <v>142</v>
      </c>
      <c r="C48" s="32">
        <v>338554.8</v>
      </c>
      <c r="D48" s="33">
        <v>2</v>
      </c>
      <c r="E48" s="32">
        <v>0</v>
      </c>
      <c r="F48" s="34">
        <v>0</v>
      </c>
      <c r="G48" s="35">
        <v>338554.8</v>
      </c>
      <c r="H48" s="36">
        <v>2</v>
      </c>
    </row>
    <row r="49" spans="1:8" x14ac:dyDescent="0.2">
      <c r="A49" s="30"/>
      <c r="B49" s="31" t="s">
        <v>143</v>
      </c>
      <c r="C49" s="32">
        <v>338554.8</v>
      </c>
      <c r="D49" s="33">
        <v>2</v>
      </c>
      <c r="E49" s="32">
        <v>0</v>
      </c>
      <c r="F49" s="34">
        <v>0</v>
      </c>
      <c r="G49" s="35">
        <v>338554.8</v>
      </c>
      <c r="H49" s="36">
        <v>2</v>
      </c>
    </row>
    <row r="50" spans="1:8" x14ac:dyDescent="0.2">
      <c r="A50" s="30"/>
      <c r="B50" s="31" t="s">
        <v>150</v>
      </c>
      <c r="C50" s="32">
        <v>338554.8</v>
      </c>
      <c r="D50" s="33">
        <v>2</v>
      </c>
      <c r="E50" s="32">
        <v>0</v>
      </c>
      <c r="F50" s="34">
        <v>0</v>
      </c>
      <c r="G50" s="35">
        <v>338554.8</v>
      </c>
      <c r="H50" s="36">
        <v>2</v>
      </c>
    </row>
    <row r="51" spans="1:8" x14ac:dyDescent="0.2">
      <c r="A51" s="30"/>
      <c r="B51" s="31" t="s">
        <v>144</v>
      </c>
      <c r="C51" s="32">
        <v>338554.8</v>
      </c>
      <c r="D51" s="33">
        <v>2</v>
      </c>
      <c r="E51" s="32">
        <v>338554.8</v>
      </c>
      <c r="F51" s="34">
        <v>2</v>
      </c>
      <c r="G51" s="35">
        <v>677109.6</v>
      </c>
      <c r="H51" s="36">
        <v>4</v>
      </c>
    </row>
    <row r="52" spans="1:8" x14ac:dyDescent="0.2">
      <c r="A52" s="30"/>
      <c r="B52" s="31" t="s">
        <v>145</v>
      </c>
      <c r="C52" s="32">
        <v>338554.8</v>
      </c>
      <c r="D52" s="33">
        <v>2</v>
      </c>
      <c r="E52" s="32"/>
      <c r="F52" s="34"/>
      <c r="G52" s="35">
        <v>338554.8</v>
      </c>
      <c r="H52" s="36">
        <v>2</v>
      </c>
    </row>
    <row r="53" spans="1:8" x14ac:dyDescent="0.2">
      <c r="A53" s="30"/>
      <c r="B53" s="31" t="s">
        <v>146</v>
      </c>
      <c r="C53" s="32">
        <v>338554.8</v>
      </c>
      <c r="D53" s="33">
        <v>2</v>
      </c>
      <c r="E53" s="32"/>
      <c r="F53" s="34"/>
      <c r="G53" s="35">
        <v>338554.8</v>
      </c>
      <c r="H53" s="36">
        <v>2</v>
      </c>
    </row>
    <row r="54" spans="1:8" x14ac:dyDescent="0.2">
      <c r="A54" s="30"/>
      <c r="B54" s="31" t="s">
        <v>147</v>
      </c>
      <c r="C54" s="32">
        <v>507832.2</v>
      </c>
      <c r="D54" s="33">
        <v>3</v>
      </c>
      <c r="E54" s="32"/>
      <c r="F54" s="34"/>
      <c r="G54" s="35">
        <v>507832.2</v>
      </c>
      <c r="H54" s="36">
        <v>3</v>
      </c>
    </row>
    <row r="55" spans="1:8" x14ac:dyDescent="0.2">
      <c r="A55" s="30"/>
      <c r="B55" s="31" t="s">
        <v>148</v>
      </c>
      <c r="C55" s="32">
        <v>338554.8</v>
      </c>
      <c r="D55" s="33">
        <v>2</v>
      </c>
      <c r="E55" s="32"/>
      <c r="F55" s="34"/>
      <c r="G55" s="35">
        <v>338554.8</v>
      </c>
      <c r="H55" s="36">
        <v>2</v>
      </c>
    </row>
    <row r="56" spans="1:8" x14ac:dyDescent="0.2">
      <c r="A56" s="26"/>
      <c r="B56" s="27" t="s">
        <v>222</v>
      </c>
      <c r="C56" s="28">
        <v>25171983.84</v>
      </c>
      <c r="D56" s="37">
        <v>138</v>
      </c>
      <c r="E56" s="28">
        <v>2188868.16</v>
      </c>
      <c r="F56" s="29">
        <v>12</v>
      </c>
      <c r="G56" s="28">
        <v>27360852</v>
      </c>
      <c r="H56" s="29">
        <v>150</v>
      </c>
    </row>
    <row r="57" spans="1:8" x14ac:dyDescent="0.2">
      <c r="A57" s="30"/>
      <c r="B57" s="31" t="s">
        <v>138</v>
      </c>
      <c r="C57" s="32">
        <v>2188868.16</v>
      </c>
      <c r="D57" s="33">
        <v>12</v>
      </c>
      <c r="E57" s="32">
        <v>0</v>
      </c>
      <c r="F57" s="34">
        <v>0</v>
      </c>
      <c r="G57" s="35">
        <v>2188868.16</v>
      </c>
      <c r="H57" s="36">
        <v>12</v>
      </c>
    </row>
    <row r="58" spans="1:8" x14ac:dyDescent="0.2">
      <c r="A58" s="30"/>
      <c r="B58" s="31" t="s">
        <v>139</v>
      </c>
      <c r="C58" s="32">
        <v>2188868.16</v>
      </c>
      <c r="D58" s="33">
        <v>12</v>
      </c>
      <c r="E58" s="32">
        <v>0</v>
      </c>
      <c r="F58" s="34">
        <v>0</v>
      </c>
      <c r="G58" s="35">
        <v>2188868.16</v>
      </c>
      <c r="H58" s="36">
        <v>12</v>
      </c>
    </row>
    <row r="59" spans="1:8" x14ac:dyDescent="0.2">
      <c r="A59" s="30"/>
      <c r="B59" s="31" t="s">
        <v>140</v>
      </c>
      <c r="C59" s="32">
        <v>2006462.48</v>
      </c>
      <c r="D59" s="33">
        <v>11</v>
      </c>
      <c r="E59" s="32">
        <v>0</v>
      </c>
      <c r="F59" s="34">
        <v>0</v>
      </c>
      <c r="G59" s="35">
        <v>2006462.48</v>
      </c>
      <c r="H59" s="36">
        <v>11</v>
      </c>
    </row>
    <row r="60" spans="1:8" ht="12" x14ac:dyDescent="0.2">
      <c r="A60" s="30"/>
      <c r="B60" s="31" t="s">
        <v>141</v>
      </c>
      <c r="C60" s="32">
        <v>2006462.48</v>
      </c>
      <c r="D60" s="33">
        <v>11</v>
      </c>
      <c r="E60" s="39">
        <v>0</v>
      </c>
      <c r="F60" s="40">
        <v>0</v>
      </c>
      <c r="G60" s="35">
        <v>2006462.48</v>
      </c>
      <c r="H60" s="36">
        <v>11</v>
      </c>
    </row>
    <row r="61" spans="1:8" ht="12" x14ac:dyDescent="0.2">
      <c r="A61" s="30"/>
      <c r="B61" s="31" t="s">
        <v>142</v>
      </c>
      <c r="C61" s="32">
        <v>2188868.16</v>
      </c>
      <c r="D61" s="33">
        <v>12</v>
      </c>
      <c r="E61" s="39">
        <v>0</v>
      </c>
      <c r="F61" s="40">
        <v>0</v>
      </c>
      <c r="G61" s="35">
        <v>2188868.16</v>
      </c>
      <c r="H61" s="36">
        <v>12</v>
      </c>
    </row>
    <row r="62" spans="1:8" x14ac:dyDescent="0.2">
      <c r="A62" s="30"/>
      <c r="B62" s="31" t="s">
        <v>143</v>
      </c>
      <c r="C62" s="32">
        <v>2006462.48</v>
      </c>
      <c r="D62" s="33">
        <v>11</v>
      </c>
      <c r="E62" s="32">
        <v>0</v>
      </c>
      <c r="F62" s="34">
        <v>0</v>
      </c>
      <c r="G62" s="35">
        <v>2006462.48</v>
      </c>
      <c r="H62" s="36">
        <v>11</v>
      </c>
    </row>
    <row r="63" spans="1:8" ht="12" x14ac:dyDescent="0.2">
      <c r="A63" s="30"/>
      <c r="B63" s="31" t="s">
        <v>150</v>
      </c>
      <c r="C63" s="32">
        <v>2188868.16</v>
      </c>
      <c r="D63" s="33">
        <v>12</v>
      </c>
      <c r="E63" s="39">
        <v>0</v>
      </c>
      <c r="F63" s="40">
        <v>0</v>
      </c>
      <c r="G63" s="35">
        <v>2188868.16</v>
      </c>
      <c r="H63" s="36">
        <v>12</v>
      </c>
    </row>
    <row r="64" spans="1:8" ht="12" x14ac:dyDescent="0.2">
      <c r="A64" s="30"/>
      <c r="B64" s="31" t="s">
        <v>144</v>
      </c>
      <c r="C64" s="32">
        <v>2006462.48</v>
      </c>
      <c r="D64" s="33">
        <v>11</v>
      </c>
      <c r="E64" s="39">
        <v>2188868.16</v>
      </c>
      <c r="F64" s="40">
        <v>12</v>
      </c>
      <c r="G64" s="35">
        <v>4195330.6399999997</v>
      </c>
      <c r="H64" s="36">
        <v>23</v>
      </c>
    </row>
    <row r="65" spans="1:8" x14ac:dyDescent="0.2">
      <c r="A65" s="30"/>
      <c r="B65" s="31" t="s">
        <v>145</v>
      </c>
      <c r="C65" s="32">
        <v>2188868.16</v>
      </c>
      <c r="D65" s="33">
        <v>12</v>
      </c>
      <c r="E65" s="32"/>
      <c r="F65" s="34"/>
      <c r="G65" s="35">
        <v>2188868.16</v>
      </c>
      <c r="H65" s="36">
        <v>12</v>
      </c>
    </row>
    <row r="66" spans="1:8" x14ac:dyDescent="0.2">
      <c r="A66" s="30"/>
      <c r="B66" s="31" t="s">
        <v>146</v>
      </c>
      <c r="C66" s="32">
        <v>2006462.48</v>
      </c>
      <c r="D66" s="33">
        <v>11</v>
      </c>
      <c r="E66" s="32"/>
      <c r="F66" s="34"/>
      <c r="G66" s="35">
        <v>2006462.48</v>
      </c>
      <c r="H66" s="36">
        <v>11</v>
      </c>
    </row>
    <row r="67" spans="1:8" x14ac:dyDescent="0.2">
      <c r="A67" s="30"/>
      <c r="B67" s="31" t="s">
        <v>147</v>
      </c>
      <c r="C67" s="32">
        <v>2188868.16</v>
      </c>
      <c r="D67" s="33">
        <v>12</v>
      </c>
      <c r="E67" s="32"/>
      <c r="F67" s="34"/>
      <c r="G67" s="35">
        <v>2188868.16</v>
      </c>
      <c r="H67" s="36">
        <v>12</v>
      </c>
    </row>
    <row r="68" spans="1:8" x14ac:dyDescent="0.2">
      <c r="A68" s="30"/>
      <c r="B68" s="31" t="s">
        <v>148</v>
      </c>
      <c r="C68" s="32">
        <v>2006462.48</v>
      </c>
      <c r="D68" s="33">
        <v>11</v>
      </c>
      <c r="E68" s="32"/>
      <c r="F68" s="34"/>
      <c r="G68" s="35">
        <v>2006462.48</v>
      </c>
      <c r="H68" s="36">
        <v>11</v>
      </c>
    </row>
    <row r="69" spans="1:8" x14ac:dyDescent="0.2">
      <c r="A69" s="41"/>
      <c r="B69" s="27" t="s">
        <v>223</v>
      </c>
      <c r="C69" s="28">
        <f>C70+C71+C72+C73+C74+C75+C76</f>
        <v>1243196.92</v>
      </c>
      <c r="D69" s="37">
        <f>D70+D71+D72+D73+D74+D75+D76</f>
        <v>7</v>
      </c>
      <c r="E69" s="28">
        <v>532798.68000000005</v>
      </c>
      <c r="F69" s="29">
        <v>3</v>
      </c>
      <c r="G69" s="28">
        <f>C69+E69</f>
        <v>1775995.6</v>
      </c>
      <c r="H69" s="29">
        <f>D69+F69</f>
        <v>10</v>
      </c>
    </row>
    <row r="70" spans="1:8" s="151" customFormat="1" x14ac:dyDescent="0.2">
      <c r="A70" s="148"/>
      <c r="B70" s="31" t="s">
        <v>138</v>
      </c>
      <c r="C70" s="35">
        <v>177599.56</v>
      </c>
      <c r="D70" s="50">
        <v>1</v>
      </c>
      <c r="E70" s="149"/>
      <c r="F70" s="150"/>
      <c r="G70" s="35">
        <f t="shared" ref="G70:G76" si="2">C70+E70</f>
        <v>177599.56</v>
      </c>
      <c r="H70" s="36">
        <f t="shared" ref="H70:H76" si="3">D70+F70</f>
        <v>1</v>
      </c>
    </row>
    <row r="71" spans="1:8" s="151" customFormat="1" x14ac:dyDescent="0.2">
      <c r="A71" s="148"/>
      <c r="B71" s="31" t="s">
        <v>139</v>
      </c>
      <c r="C71" s="35">
        <v>177599.56</v>
      </c>
      <c r="D71" s="50">
        <v>1</v>
      </c>
      <c r="E71" s="149"/>
      <c r="F71" s="150"/>
      <c r="G71" s="35">
        <f t="shared" si="2"/>
        <v>177599.56</v>
      </c>
      <c r="H71" s="36">
        <f t="shared" si="3"/>
        <v>1</v>
      </c>
    </row>
    <row r="72" spans="1:8" s="151" customFormat="1" x14ac:dyDescent="0.2">
      <c r="A72" s="148"/>
      <c r="B72" s="31" t="s">
        <v>140</v>
      </c>
      <c r="C72" s="35">
        <v>177599.56</v>
      </c>
      <c r="D72" s="50">
        <v>1</v>
      </c>
      <c r="E72" s="149"/>
      <c r="F72" s="150"/>
      <c r="G72" s="35">
        <f t="shared" si="2"/>
        <v>177599.56</v>
      </c>
      <c r="H72" s="36">
        <f t="shared" si="3"/>
        <v>1</v>
      </c>
    </row>
    <row r="73" spans="1:8" x14ac:dyDescent="0.2">
      <c r="A73" s="148"/>
      <c r="B73" s="31" t="s">
        <v>141</v>
      </c>
      <c r="C73" s="35">
        <v>177599.56</v>
      </c>
      <c r="D73" s="50">
        <v>1</v>
      </c>
      <c r="E73" s="149"/>
      <c r="F73" s="150"/>
      <c r="G73" s="35">
        <f t="shared" si="2"/>
        <v>177599.56</v>
      </c>
      <c r="H73" s="36">
        <f t="shared" si="3"/>
        <v>1</v>
      </c>
    </row>
    <row r="74" spans="1:8" x14ac:dyDescent="0.2">
      <c r="A74" s="148"/>
      <c r="B74" s="31" t="s">
        <v>142</v>
      </c>
      <c r="C74" s="35">
        <v>177599.56</v>
      </c>
      <c r="D74" s="50">
        <v>1</v>
      </c>
      <c r="E74" s="149"/>
      <c r="F74" s="150"/>
      <c r="G74" s="35">
        <f t="shared" si="2"/>
        <v>177599.56</v>
      </c>
      <c r="H74" s="36">
        <f t="shared" si="3"/>
        <v>1</v>
      </c>
    </row>
    <row r="75" spans="1:8" x14ac:dyDescent="0.2">
      <c r="A75" s="148"/>
      <c r="B75" s="31" t="s">
        <v>143</v>
      </c>
      <c r="C75" s="35">
        <v>177599.56</v>
      </c>
      <c r="D75" s="50">
        <v>1</v>
      </c>
      <c r="E75" s="149"/>
      <c r="F75" s="150"/>
      <c r="G75" s="35">
        <f t="shared" si="2"/>
        <v>177599.56</v>
      </c>
      <c r="H75" s="36">
        <f t="shared" si="3"/>
        <v>1</v>
      </c>
    </row>
    <row r="76" spans="1:8" x14ac:dyDescent="0.2">
      <c r="A76" s="148"/>
      <c r="B76" s="31" t="s">
        <v>150</v>
      </c>
      <c r="C76" s="35">
        <v>177599.56</v>
      </c>
      <c r="D76" s="50">
        <v>1</v>
      </c>
      <c r="E76" s="149"/>
      <c r="F76" s="150"/>
      <c r="G76" s="35">
        <f t="shared" si="2"/>
        <v>177599.56</v>
      </c>
      <c r="H76" s="36">
        <f t="shared" si="3"/>
        <v>1</v>
      </c>
    </row>
    <row r="77" spans="1:8" x14ac:dyDescent="0.2">
      <c r="A77" s="38"/>
      <c r="B77" s="31" t="s">
        <v>146</v>
      </c>
      <c r="C77" s="32"/>
      <c r="D77" s="33"/>
      <c r="E77" s="32">
        <v>177599.56</v>
      </c>
      <c r="F77" s="34">
        <v>1</v>
      </c>
      <c r="G77" s="35">
        <v>177599.56</v>
      </c>
      <c r="H77" s="36">
        <v>1</v>
      </c>
    </row>
    <row r="78" spans="1:8" x14ac:dyDescent="0.2">
      <c r="A78" s="38"/>
      <c r="B78" s="31" t="s">
        <v>147</v>
      </c>
      <c r="C78" s="32"/>
      <c r="D78" s="33"/>
      <c r="E78" s="32">
        <v>177599.56</v>
      </c>
      <c r="F78" s="34">
        <v>1</v>
      </c>
      <c r="G78" s="35">
        <v>177599.56</v>
      </c>
      <c r="H78" s="36">
        <v>1</v>
      </c>
    </row>
    <row r="79" spans="1:8" x14ac:dyDescent="0.2">
      <c r="A79" s="38"/>
      <c r="B79" s="31" t="s">
        <v>148</v>
      </c>
      <c r="C79" s="32"/>
      <c r="D79" s="33"/>
      <c r="E79" s="32">
        <v>177599.56</v>
      </c>
      <c r="F79" s="34">
        <v>1</v>
      </c>
      <c r="G79" s="35">
        <v>177599.56</v>
      </c>
      <c r="H79" s="36">
        <v>1</v>
      </c>
    </row>
    <row r="80" spans="1:8" x14ac:dyDescent="0.2">
      <c r="A80" s="26"/>
      <c r="B80" s="27" t="s">
        <v>224</v>
      </c>
      <c r="C80" s="28">
        <v>6670144.2000000002</v>
      </c>
      <c r="D80" s="37">
        <v>20</v>
      </c>
      <c r="E80" s="28">
        <v>-1667536.05</v>
      </c>
      <c r="F80" s="29">
        <v>-5</v>
      </c>
      <c r="G80" s="28">
        <v>5002608.1500000004</v>
      </c>
      <c r="H80" s="29">
        <v>15</v>
      </c>
    </row>
    <row r="81" spans="1:8" ht="12" x14ac:dyDescent="0.2">
      <c r="A81" s="30"/>
      <c r="B81" s="31" t="s">
        <v>138</v>
      </c>
      <c r="C81" s="32">
        <v>667014.42000000004</v>
      </c>
      <c r="D81" s="33">
        <v>2</v>
      </c>
      <c r="E81" s="39">
        <v>-667014.42000000004</v>
      </c>
      <c r="F81" s="40">
        <v>-2</v>
      </c>
      <c r="G81" s="35">
        <v>0</v>
      </c>
      <c r="H81" s="36">
        <v>0</v>
      </c>
    </row>
    <row r="82" spans="1:8" ht="12" x14ac:dyDescent="0.2">
      <c r="A82" s="30"/>
      <c r="B82" s="31" t="s">
        <v>139</v>
      </c>
      <c r="C82" s="32">
        <v>667014.42000000004</v>
      </c>
      <c r="D82" s="33">
        <v>2</v>
      </c>
      <c r="E82" s="39">
        <v>-667014.42000000004</v>
      </c>
      <c r="F82" s="40">
        <v>-2</v>
      </c>
      <c r="G82" s="35">
        <v>0</v>
      </c>
      <c r="H82" s="36">
        <v>0</v>
      </c>
    </row>
    <row r="83" spans="1:8" ht="12" x14ac:dyDescent="0.2">
      <c r="A83" s="30"/>
      <c r="B83" s="31" t="s">
        <v>140</v>
      </c>
      <c r="C83" s="32">
        <v>667014.42000000004</v>
      </c>
      <c r="D83" s="33">
        <v>2</v>
      </c>
      <c r="E83" s="39">
        <v>-333507.21000000002</v>
      </c>
      <c r="F83" s="40">
        <v>-1</v>
      </c>
      <c r="G83" s="35">
        <v>333507.21000000002</v>
      </c>
      <c r="H83" s="36">
        <v>1</v>
      </c>
    </row>
    <row r="84" spans="1:8" ht="12" x14ac:dyDescent="0.2">
      <c r="A84" s="30"/>
      <c r="B84" s="31" t="s">
        <v>142</v>
      </c>
      <c r="C84" s="32">
        <v>333507.21000000002</v>
      </c>
      <c r="D84" s="33">
        <v>1</v>
      </c>
      <c r="E84" s="39">
        <v>0</v>
      </c>
      <c r="F84" s="40">
        <v>0</v>
      </c>
      <c r="G84" s="35">
        <v>333507.21000000002</v>
      </c>
      <c r="H84" s="36">
        <v>1</v>
      </c>
    </row>
    <row r="85" spans="1:8" ht="12" x14ac:dyDescent="0.2">
      <c r="A85" s="30"/>
      <c r="B85" s="31" t="s">
        <v>143</v>
      </c>
      <c r="C85" s="32">
        <v>1000521.63</v>
      </c>
      <c r="D85" s="33">
        <v>3</v>
      </c>
      <c r="E85" s="39">
        <v>0</v>
      </c>
      <c r="F85" s="40">
        <v>0</v>
      </c>
      <c r="G85" s="35">
        <v>1000521.63</v>
      </c>
      <c r="H85" s="36">
        <v>3</v>
      </c>
    </row>
    <row r="86" spans="1:8" ht="12" x14ac:dyDescent="0.2">
      <c r="A86" s="30"/>
      <c r="B86" s="31" t="s">
        <v>150</v>
      </c>
      <c r="C86" s="32">
        <v>1000521.63</v>
      </c>
      <c r="D86" s="33">
        <v>3</v>
      </c>
      <c r="E86" s="39">
        <v>0</v>
      </c>
      <c r="F86" s="40">
        <v>0</v>
      </c>
      <c r="G86" s="35">
        <v>1000521.63</v>
      </c>
      <c r="H86" s="36">
        <v>3</v>
      </c>
    </row>
    <row r="87" spans="1:8" ht="12" x14ac:dyDescent="0.2">
      <c r="A87" s="30"/>
      <c r="B87" s="31" t="s">
        <v>144</v>
      </c>
      <c r="C87" s="32">
        <v>333507.21000000002</v>
      </c>
      <c r="D87" s="33">
        <v>1</v>
      </c>
      <c r="E87" s="39">
        <v>0</v>
      </c>
      <c r="F87" s="40">
        <v>0</v>
      </c>
      <c r="G87" s="35">
        <v>333507.21000000002</v>
      </c>
      <c r="H87" s="36">
        <v>1</v>
      </c>
    </row>
    <row r="88" spans="1:8" x14ac:dyDescent="0.2">
      <c r="A88" s="30"/>
      <c r="B88" s="31" t="s">
        <v>145</v>
      </c>
      <c r="C88" s="32">
        <v>667014.42000000004</v>
      </c>
      <c r="D88" s="33">
        <v>2</v>
      </c>
      <c r="E88" s="32"/>
      <c r="F88" s="34"/>
      <c r="G88" s="35">
        <v>667014.42000000004</v>
      </c>
      <c r="H88" s="36">
        <v>2</v>
      </c>
    </row>
    <row r="89" spans="1:8" x14ac:dyDescent="0.2">
      <c r="A89" s="30"/>
      <c r="B89" s="31" t="s">
        <v>146</v>
      </c>
      <c r="C89" s="32">
        <v>333507.21000000002</v>
      </c>
      <c r="D89" s="33">
        <v>1</v>
      </c>
      <c r="E89" s="32"/>
      <c r="F89" s="34"/>
      <c r="G89" s="35">
        <v>333507.21000000002</v>
      </c>
      <c r="H89" s="36">
        <v>1</v>
      </c>
    </row>
    <row r="90" spans="1:8" x14ac:dyDescent="0.2">
      <c r="A90" s="30"/>
      <c r="B90" s="31" t="s">
        <v>147</v>
      </c>
      <c r="C90" s="32">
        <v>667014.42000000004</v>
      </c>
      <c r="D90" s="33">
        <v>2</v>
      </c>
      <c r="E90" s="32"/>
      <c r="F90" s="34"/>
      <c r="G90" s="35">
        <v>667014.42000000004</v>
      </c>
      <c r="H90" s="36">
        <v>2</v>
      </c>
    </row>
    <row r="91" spans="1:8" x14ac:dyDescent="0.2">
      <c r="A91" s="30"/>
      <c r="B91" s="31" t="s">
        <v>148</v>
      </c>
      <c r="C91" s="32">
        <v>333507.21000000002</v>
      </c>
      <c r="D91" s="33">
        <v>1</v>
      </c>
      <c r="E91" s="32"/>
      <c r="F91" s="34"/>
      <c r="G91" s="35">
        <v>333507.21000000002</v>
      </c>
      <c r="H91" s="36">
        <v>1</v>
      </c>
    </row>
    <row r="92" spans="1:8" x14ac:dyDescent="0.2">
      <c r="A92" s="26"/>
      <c r="B92" s="27" t="s">
        <v>225</v>
      </c>
      <c r="C92" s="28">
        <v>1339055.8799999999</v>
      </c>
      <c r="D92" s="37">
        <v>3</v>
      </c>
      <c r="E92" s="28">
        <v>-1339055.8799999999</v>
      </c>
      <c r="F92" s="29">
        <v>-3</v>
      </c>
      <c r="G92" s="28">
        <v>0</v>
      </c>
      <c r="H92" s="29">
        <v>0</v>
      </c>
    </row>
    <row r="93" spans="1:8" ht="12" x14ac:dyDescent="0.2">
      <c r="A93" s="30"/>
      <c r="B93" s="31" t="s">
        <v>138</v>
      </c>
      <c r="C93" s="32">
        <v>446351.96</v>
      </c>
      <c r="D93" s="33">
        <v>1</v>
      </c>
      <c r="E93" s="39">
        <v>-446351.96</v>
      </c>
      <c r="F93" s="40">
        <v>-1</v>
      </c>
      <c r="G93" s="35">
        <v>0</v>
      </c>
      <c r="H93" s="36">
        <v>0</v>
      </c>
    </row>
    <row r="94" spans="1:8" ht="12" x14ac:dyDescent="0.2">
      <c r="A94" s="30"/>
      <c r="B94" s="31" t="s">
        <v>139</v>
      </c>
      <c r="C94" s="32">
        <v>446351.96</v>
      </c>
      <c r="D94" s="33">
        <v>1</v>
      </c>
      <c r="E94" s="39">
        <v>-446351.96</v>
      </c>
      <c r="F94" s="40">
        <v>-1</v>
      </c>
      <c r="G94" s="35">
        <v>0</v>
      </c>
      <c r="H94" s="36">
        <v>0</v>
      </c>
    </row>
    <row r="95" spans="1:8" ht="12" x14ac:dyDescent="0.2">
      <c r="A95" s="30"/>
      <c r="B95" s="31" t="s">
        <v>140</v>
      </c>
      <c r="C95" s="32">
        <v>446351.96</v>
      </c>
      <c r="D95" s="33">
        <v>1</v>
      </c>
      <c r="E95" s="39">
        <v>-446351.96</v>
      </c>
      <c r="F95" s="40">
        <v>-1</v>
      </c>
      <c r="G95" s="35">
        <v>0</v>
      </c>
      <c r="H95" s="36">
        <v>0</v>
      </c>
    </row>
    <row r="96" spans="1:8" x14ac:dyDescent="0.2">
      <c r="A96" s="26"/>
      <c r="B96" s="27" t="s">
        <v>226</v>
      </c>
      <c r="C96" s="28">
        <v>11181339.119999999</v>
      </c>
      <c r="D96" s="37">
        <v>84</v>
      </c>
      <c r="E96" s="28">
        <v>-3061557.14</v>
      </c>
      <c r="F96" s="29">
        <v>-23</v>
      </c>
      <c r="G96" s="28">
        <v>8119781.9800000004</v>
      </c>
      <c r="H96" s="29">
        <v>61</v>
      </c>
    </row>
    <row r="97" spans="1:8" ht="12" x14ac:dyDescent="0.2">
      <c r="A97" s="30"/>
      <c r="B97" s="31" t="s">
        <v>138</v>
      </c>
      <c r="C97" s="32">
        <v>931778.26</v>
      </c>
      <c r="D97" s="33">
        <v>7</v>
      </c>
      <c r="E97" s="39">
        <v>-399333.54</v>
      </c>
      <c r="F97" s="40">
        <v>-3</v>
      </c>
      <c r="G97" s="35">
        <v>532444.72</v>
      </c>
      <c r="H97" s="36">
        <v>4</v>
      </c>
    </row>
    <row r="98" spans="1:8" ht="12" x14ac:dyDescent="0.2">
      <c r="A98" s="30"/>
      <c r="B98" s="31" t="s">
        <v>139</v>
      </c>
      <c r="C98" s="32">
        <v>931778.26</v>
      </c>
      <c r="D98" s="33">
        <v>7</v>
      </c>
      <c r="E98" s="39">
        <v>-266222.36</v>
      </c>
      <c r="F98" s="40">
        <v>-2</v>
      </c>
      <c r="G98" s="35">
        <v>665555.9</v>
      </c>
      <c r="H98" s="36">
        <v>5</v>
      </c>
    </row>
    <row r="99" spans="1:8" ht="12" x14ac:dyDescent="0.2">
      <c r="A99" s="30"/>
      <c r="B99" s="31" t="s">
        <v>140</v>
      </c>
      <c r="C99" s="32">
        <v>931778.26</v>
      </c>
      <c r="D99" s="33">
        <v>7</v>
      </c>
      <c r="E99" s="39">
        <v>-399333.54</v>
      </c>
      <c r="F99" s="40">
        <v>-3</v>
      </c>
      <c r="G99" s="35">
        <v>532444.72</v>
      </c>
      <c r="H99" s="36">
        <v>4</v>
      </c>
    </row>
    <row r="100" spans="1:8" ht="12" x14ac:dyDescent="0.2">
      <c r="A100" s="30"/>
      <c r="B100" s="31" t="s">
        <v>141</v>
      </c>
      <c r="C100" s="32">
        <v>931778.26</v>
      </c>
      <c r="D100" s="33">
        <v>7</v>
      </c>
      <c r="E100" s="39">
        <v>-532444.72</v>
      </c>
      <c r="F100" s="40">
        <v>-4</v>
      </c>
      <c r="G100" s="35">
        <v>399333.54</v>
      </c>
      <c r="H100" s="36">
        <v>3</v>
      </c>
    </row>
    <row r="101" spans="1:8" ht="12" x14ac:dyDescent="0.2">
      <c r="A101" s="30"/>
      <c r="B101" s="31" t="s">
        <v>142</v>
      </c>
      <c r="C101" s="32">
        <v>931778.26</v>
      </c>
      <c r="D101" s="33">
        <v>7</v>
      </c>
      <c r="E101" s="39">
        <v>-399333.54</v>
      </c>
      <c r="F101" s="40">
        <v>-3</v>
      </c>
      <c r="G101" s="35">
        <v>532444.72</v>
      </c>
      <c r="H101" s="36">
        <v>4</v>
      </c>
    </row>
    <row r="102" spans="1:8" ht="12" x14ac:dyDescent="0.2">
      <c r="A102" s="30"/>
      <c r="B102" s="31" t="s">
        <v>143</v>
      </c>
      <c r="C102" s="32">
        <v>931778.26</v>
      </c>
      <c r="D102" s="33">
        <v>7</v>
      </c>
      <c r="E102" s="39">
        <v>-399333.54</v>
      </c>
      <c r="F102" s="40">
        <v>-3</v>
      </c>
      <c r="G102" s="35">
        <v>532444.72</v>
      </c>
      <c r="H102" s="36">
        <v>4</v>
      </c>
    </row>
    <row r="103" spans="1:8" ht="12" x14ac:dyDescent="0.2">
      <c r="A103" s="30"/>
      <c r="B103" s="31" t="s">
        <v>150</v>
      </c>
      <c r="C103" s="32">
        <v>931778.26</v>
      </c>
      <c r="D103" s="33">
        <v>7</v>
      </c>
      <c r="E103" s="39">
        <v>-266222.36</v>
      </c>
      <c r="F103" s="40">
        <v>-2</v>
      </c>
      <c r="G103" s="35">
        <v>665555.9</v>
      </c>
      <c r="H103" s="36">
        <v>5</v>
      </c>
    </row>
    <row r="104" spans="1:8" ht="12" x14ac:dyDescent="0.2">
      <c r="A104" s="30"/>
      <c r="B104" s="31" t="s">
        <v>144</v>
      </c>
      <c r="C104" s="32">
        <v>931778.26</v>
      </c>
      <c r="D104" s="33">
        <v>7</v>
      </c>
      <c r="E104" s="39">
        <v>-399333.54</v>
      </c>
      <c r="F104" s="40">
        <v>-3</v>
      </c>
      <c r="G104" s="35">
        <v>532444.72</v>
      </c>
      <c r="H104" s="36">
        <v>4</v>
      </c>
    </row>
    <row r="105" spans="1:8" x14ac:dyDescent="0.2">
      <c r="A105" s="30"/>
      <c r="B105" s="31" t="s">
        <v>145</v>
      </c>
      <c r="C105" s="32">
        <v>931778.26</v>
      </c>
      <c r="D105" s="33">
        <v>7</v>
      </c>
      <c r="E105" s="32"/>
      <c r="F105" s="34"/>
      <c r="G105" s="35">
        <v>931778.26</v>
      </c>
      <c r="H105" s="36">
        <v>7</v>
      </c>
    </row>
    <row r="106" spans="1:8" x14ac:dyDescent="0.2">
      <c r="A106" s="30"/>
      <c r="B106" s="31" t="s">
        <v>146</v>
      </c>
      <c r="C106" s="32">
        <v>931778.26</v>
      </c>
      <c r="D106" s="33">
        <v>7</v>
      </c>
      <c r="E106" s="32"/>
      <c r="F106" s="34"/>
      <c r="G106" s="35">
        <v>931778.26</v>
      </c>
      <c r="H106" s="36">
        <v>7</v>
      </c>
    </row>
    <row r="107" spans="1:8" x14ac:dyDescent="0.2">
      <c r="A107" s="30"/>
      <c r="B107" s="31" t="s">
        <v>147</v>
      </c>
      <c r="C107" s="32">
        <v>931778.26</v>
      </c>
      <c r="D107" s="33">
        <v>7</v>
      </c>
      <c r="E107" s="32"/>
      <c r="F107" s="34"/>
      <c r="G107" s="35">
        <v>931778.26</v>
      </c>
      <c r="H107" s="36">
        <v>7</v>
      </c>
    </row>
    <row r="108" spans="1:8" x14ac:dyDescent="0.2">
      <c r="A108" s="30"/>
      <c r="B108" s="31" t="s">
        <v>148</v>
      </c>
      <c r="C108" s="32">
        <v>931778.26</v>
      </c>
      <c r="D108" s="33">
        <v>7</v>
      </c>
      <c r="E108" s="32"/>
      <c r="F108" s="34"/>
      <c r="G108" s="35">
        <v>931778.26</v>
      </c>
      <c r="H108" s="36">
        <v>7</v>
      </c>
    </row>
    <row r="109" spans="1:8" x14ac:dyDescent="0.2">
      <c r="A109" s="26"/>
      <c r="B109" s="27" t="s">
        <v>227</v>
      </c>
      <c r="C109" s="28">
        <v>1074921.05</v>
      </c>
      <c r="D109" s="37">
        <v>7</v>
      </c>
      <c r="E109" s="28">
        <v>-153560.15</v>
      </c>
      <c r="F109" s="29">
        <v>-1</v>
      </c>
      <c r="G109" s="28">
        <v>921360.9</v>
      </c>
      <c r="H109" s="29">
        <v>6</v>
      </c>
    </row>
    <row r="110" spans="1:8" ht="12" x14ac:dyDescent="0.2">
      <c r="A110" s="30"/>
      <c r="B110" s="31" t="s">
        <v>138</v>
      </c>
      <c r="C110" s="32">
        <v>153560.15</v>
      </c>
      <c r="D110" s="33">
        <v>1</v>
      </c>
      <c r="E110" s="39">
        <v>-153560.15</v>
      </c>
      <c r="F110" s="40">
        <v>-1</v>
      </c>
      <c r="G110" s="35">
        <v>0</v>
      </c>
      <c r="H110" s="36">
        <v>0</v>
      </c>
    </row>
    <row r="111" spans="1:8" ht="12" x14ac:dyDescent="0.2">
      <c r="A111" s="30"/>
      <c r="B111" s="31" t="s">
        <v>139</v>
      </c>
      <c r="C111" s="32">
        <v>153560.15</v>
      </c>
      <c r="D111" s="33">
        <v>1</v>
      </c>
      <c r="E111" s="39">
        <v>0</v>
      </c>
      <c r="F111" s="40">
        <v>0</v>
      </c>
      <c r="G111" s="35">
        <v>153560.15</v>
      </c>
      <c r="H111" s="36">
        <v>1</v>
      </c>
    </row>
    <row r="112" spans="1:8" ht="12" x14ac:dyDescent="0.2">
      <c r="A112" s="30"/>
      <c r="B112" s="31" t="s">
        <v>140</v>
      </c>
      <c r="C112" s="32">
        <v>153560.15</v>
      </c>
      <c r="D112" s="33">
        <v>1</v>
      </c>
      <c r="E112" s="39">
        <v>0</v>
      </c>
      <c r="F112" s="40">
        <v>0</v>
      </c>
      <c r="G112" s="35">
        <v>153560.15</v>
      </c>
      <c r="H112" s="36">
        <v>1</v>
      </c>
    </row>
    <row r="113" spans="1:8" ht="12" x14ac:dyDescent="0.2">
      <c r="A113" s="30"/>
      <c r="B113" s="31" t="s">
        <v>141</v>
      </c>
      <c r="C113" s="32">
        <v>153560.15</v>
      </c>
      <c r="D113" s="33">
        <v>1</v>
      </c>
      <c r="E113" s="39">
        <v>0</v>
      </c>
      <c r="F113" s="40">
        <v>0</v>
      </c>
      <c r="G113" s="35">
        <v>153560.15</v>
      </c>
      <c r="H113" s="36">
        <v>1</v>
      </c>
    </row>
    <row r="114" spans="1:8" ht="12" x14ac:dyDescent="0.2">
      <c r="A114" s="30"/>
      <c r="B114" s="31" t="s">
        <v>142</v>
      </c>
      <c r="C114" s="32">
        <v>153560.15</v>
      </c>
      <c r="D114" s="33">
        <v>1</v>
      </c>
      <c r="E114" s="39">
        <v>0</v>
      </c>
      <c r="F114" s="40">
        <v>0</v>
      </c>
      <c r="G114" s="35">
        <v>153560.15</v>
      </c>
      <c r="H114" s="36">
        <v>1</v>
      </c>
    </row>
    <row r="115" spans="1:8" ht="12" x14ac:dyDescent="0.2">
      <c r="A115" s="30"/>
      <c r="B115" s="31" t="s">
        <v>143</v>
      </c>
      <c r="C115" s="32">
        <v>153560.15</v>
      </c>
      <c r="D115" s="33">
        <v>1</v>
      </c>
      <c r="E115" s="39">
        <v>0</v>
      </c>
      <c r="F115" s="40">
        <v>0</v>
      </c>
      <c r="G115" s="35">
        <v>153560.15</v>
      </c>
      <c r="H115" s="36">
        <v>1</v>
      </c>
    </row>
    <row r="116" spans="1:8" ht="12" x14ac:dyDescent="0.2">
      <c r="A116" s="30"/>
      <c r="B116" s="31" t="s">
        <v>150</v>
      </c>
      <c r="C116" s="32">
        <v>153560.15</v>
      </c>
      <c r="D116" s="33">
        <v>1</v>
      </c>
      <c r="E116" s="39">
        <v>0</v>
      </c>
      <c r="F116" s="40">
        <v>0</v>
      </c>
      <c r="G116" s="35">
        <v>153560.15</v>
      </c>
      <c r="H116" s="36">
        <v>1</v>
      </c>
    </row>
    <row r="117" spans="1:8" x14ac:dyDescent="0.2">
      <c r="A117" s="26"/>
      <c r="B117" s="27" t="s">
        <v>228</v>
      </c>
      <c r="C117" s="28">
        <v>1791058.5</v>
      </c>
      <c r="D117" s="37">
        <v>14</v>
      </c>
      <c r="E117" s="28">
        <v>383798.25</v>
      </c>
      <c r="F117" s="29">
        <v>3</v>
      </c>
      <c r="G117" s="28">
        <v>2174856.75</v>
      </c>
      <c r="H117" s="29">
        <v>17</v>
      </c>
    </row>
    <row r="118" spans="1:8" ht="12" x14ac:dyDescent="0.2">
      <c r="A118" s="30"/>
      <c r="B118" s="31" t="s">
        <v>139</v>
      </c>
      <c r="C118" s="32">
        <v>127932.75</v>
      </c>
      <c r="D118" s="33">
        <v>1</v>
      </c>
      <c r="E118" s="39">
        <v>0</v>
      </c>
      <c r="F118" s="40">
        <v>0</v>
      </c>
      <c r="G118" s="35">
        <v>127932.75</v>
      </c>
      <c r="H118" s="36">
        <v>1</v>
      </c>
    </row>
    <row r="119" spans="1:8" ht="12" x14ac:dyDescent="0.2">
      <c r="A119" s="30"/>
      <c r="B119" s="31" t="s">
        <v>140</v>
      </c>
      <c r="C119" s="32">
        <v>127932.75</v>
      </c>
      <c r="D119" s="33">
        <v>1</v>
      </c>
      <c r="E119" s="39">
        <v>0</v>
      </c>
      <c r="F119" s="40">
        <v>0</v>
      </c>
      <c r="G119" s="35">
        <v>127932.75</v>
      </c>
      <c r="H119" s="36">
        <v>1</v>
      </c>
    </row>
    <row r="120" spans="1:8" ht="12" x14ac:dyDescent="0.2">
      <c r="A120" s="30"/>
      <c r="B120" s="31" t="s">
        <v>141</v>
      </c>
      <c r="C120" s="32">
        <v>127932.75</v>
      </c>
      <c r="D120" s="33">
        <v>1</v>
      </c>
      <c r="E120" s="39">
        <v>0</v>
      </c>
      <c r="F120" s="40">
        <v>0</v>
      </c>
      <c r="G120" s="35">
        <v>127932.75</v>
      </c>
      <c r="H120" s="36">
        <v>1</v>
      </c>
    </row>
    <row r="121" spans="1:8" ht="12" x14ac:dyDescent="0.2">
      <c r="A121" s="30"/>
      <c r="B121" s="31" t="s">
        <v>142</v>
      </c>
      <c r="C121" s="32">
        <v>127932.75</v>
      </c>
      <c r="D121" s="33">
        <v>1</v>
      </c>
      <c r="E121" s="39">
        <v>0</v>
      </c>
      <c r="F121" s="40">
        <v>0</v>
      </c>
      <c r="G121" s="35">
        <v>127932.75</v>
      </c>
      <c r="H121" s="36">
        <v>1</v>
      </c>
    </row>
    <row r="122" spans="1:8" ht="12" x14ac:dyDescent="0.2">
      <c r="A122" s="30"/>
      <c r="B122" s="31" t="s">
        <v>143</v>
      </c>
      <c r="C122" s="32">
        <v>127932.75</v>
      </c>
      <c r="D122" s="33">
        <v>1</v>
      </c>
      <c r="E122" s="39">
        <v>0</v>
      </c>
      <c r="F122" s="40">
        <v>0</v>
      </c>
      <c r="G122" s="35">
        <v>127932.75</v>
      </c>
      <c r="H122" s="36">
        <v>1</v>
      </c>
    </row>
    <row r="123" spans="1:8" ht="12" x14ac:dyDescent="0.2">
      <c r="A123" s="30"/>
      <c r="B123" s="31" t="s">
        <v>150</v>
      </c>
      <c r="C123" s="32">
        <v>255865.5</v>
      </c>
      <c r="D123" s="33">
        <v>2</v>
      </c>
      <c r="E123" s="39">
        <v>0</v>
      </c>
      <c r="F123" s="40">
        <v>0</v>
      </c>
      <c r="G123" s="35">
        <v>255865.5</v>
      </c>
      <c r="H123" s="36">
        <v>2</v>
      </c>
    </row>
    <row r="124" spans="1:8" ht="12" x14ac:dyDescent="0.2">
      <c r="A124" s="30"/>
      <c r="B124" s="31" t="s">
        <v>144</v>
      </c>
      <c r="C124" s="32">
        <v>127932.75</v>
      </c>
      <c r="D124" s="33">
        <v>1</v>
      </c>
      <c r="E124" s="39">
        <v>383798.25</v>
      </c>
      <c r="F124" s="40">
        <v>3</v>
      </c>
      <c r="G124" s="35">
        <v>511731</v>
      </c>
      <c r="H124" s="36">
        <v>4</v>
      </c>
    </row>
    <row r="125" spans="1:8" x14ac:dyDescent="0.2">
      <c r="A125" s="30"/>
      <c r="B125" s="31" t="s">
        <v>145</v>
      </c>
      <c r="C125" s="32">
        <v>255865.5</v>
      </c>
      <c r="D125" s="33">
        <v>2</v>
      </c>
      <c r="E125" s="32"/>
      <c r="F125" s="34"/>
      <c r="G125" s="35">
        <v>255865.5</v>
      </c>
      <c r="H125" s="36">
        <v>2</v>
      </c>
    </row>
    <row r="126" spans="1:8" x14ac:dyDescent="0.2">
      <c r="A126" s="30"/>
      <c r="B126" s="31" t="s">
        <v>146</v>
      </c>
      <c r="C126" s="32">
        <v>127932.75</v>
      </c>
      <c r="D126" s="33">
        <v>1</v>
      </c>
      <c r="E126" s="32"/>
      <c r="F126" s="34"/>
      <c r="G126" s="35">
        <v>127932.75</v>
      </c>
      <c r="H126" s="36">
        <v>1</v>
      </c>
    </row>
    <row r="127" spans="1:8" x14ac:dyDescent="0.2">
      <c r="A127" s="30"/>
      <c r="B127" s="31" t="s">
        <v>147</v>
      </c>
      <c r="C127" s="32">
        <v>255865.5</v>
      </c>
      <c r="D127" s="33">
        <v>2</v>
      </c>
      <c r="E127" s="32"/>
      <c r="F127" s="34"/>
      <c r="G127" s="35">
        <v>255865.5</v>
      </c>
      <c r="H127" s="36">
        <v>2</v>
      </c>
    </row>
    <row r="128" spans="1:8" x14ac:dyDescent="0.2">
      <c r="A128" s="30"/>
      <c r="B128" s="31" t="s">
        <v>148</v>
      </c>
      <c r="C128" s="32">
        <v>127932.75</v>
      </c>
      <c r="D128" s="33">
        <v>1</v>
      </c>
      <c r="E128" s="32"/>
      <c r="F128" s="34"/>
      <c r="G128" s="35">
        <v>127932.75</v>
      </c>
      <c r="H128" s="36">
        <v>1</v>
      </c>
    </row>
    <row r="129" spans="1:8" x14ac:dyDescent="0.2">
      <c r="A129" s="26"/>
      <c r="B129" s="27" t="s">
        <v>229</v>
      </c>
      <c r="C129" s="28">
        <v>453807.96</v>
      </c>
      <c r="D129" s="37">
        <v>6</v>
      </c>
      <c r="E129" s="28">
        <v>226903.98</v>
      </c>
      <c r="F129" s="29">
        <v>3</v>
      </c>
      <c r="G129" s="28">
        <v>680711.94</v>
      </c>
      <c r="H129" s="29">
        <v>9</v>
      </c>
    </row>
    <row r="130" spans="1:8" ht="12" x14ac:dyDescent="0.2">
      <c r="A130" s="30"/>
      <c r="B130" s="31" t="s">
        <v>138</v>
      </c>
      <c r="C130" s="32">
        <v>75634.66</v>
      </c>
      <c r="D130" s="33">
        <v>1</v>
      </c>
      <c r="E130" s="39">
        <v>-75634.66</v>
      </c>
      <c r="F130" s="40">
        <v>-1</v>
      </c>
      <c r="G130" s="35">
        <v>0</v>
      </c>
      <c r="H130" s="36">
        <v>0</v>
      </c>
    </row>
    <row r="131" spans="1:8" ht="12" x14ac:dyDescent="0.2">
      <c r="A131" s="30"/>
      <c r="B131" s="31" t="s">
        <v>139</v>
      </c>
      <c r="C131" s="32">
        <v>75634.66</v>
      </c>
      <c r="D131" s="33">
        <v>1</v>
      </c>
      <c r="E131" s="39">
        <v>-75634.66</v>
      </c>
      <c r="F131" s="40">
        <v>-1</v>
      </c>
      <c r="G131" s="35">
        <v>0</v>
      </c>
      <c r="H131" s="36">
        <v>0</v>
      </c>
    </row>
    <row r="132" spans="1:8" ht="12" x14ac:dyDescent="0.2">
      <c r="A132" s="30"/>
      <c r="B132" s="31" t="s">
        <v>140</v>
      </c>
      <c r="C132" s="32">
        <v>75634.66</v>
      </c>
      <c r="D132" s="33">
        <v>1</v>
      </c>
      <c r="E132" s="39">
        <v>0</v>
      </c>
      <c r="F132" s="40">
        <v>0</v>
      </c>
      <c r="G132" s="35">
        <v>75634.66</v>
      </c>
      <c r="H132" s="36">
        <v>1</v>
      </c>
    </row>
    <row r="133" spans="1:8" ht="12" x14ac:dyDescent="0.2">
      <c r="A133" s="30"/>
      <c r="B133" s="31" t="s">
        <v>141</v>
      </c>
      <c r="C133" s="32">
        <v>75634.66</v>
      </c>
      <c r="D133" s="33">
        <v>1</v>
      </c>
      <c r="E133" s="39">
        <v>75634.66</v>
      </c>
      <c r="F133" s="40">
        <v>1</v>
      </c>
      <c r="G133" s="35">
        <v>151269.32</v>
      </c>
      <c r="H133" s="36">
        <v>2</v>
      </c>
    </row>
    <row r="134" spans="1:8" ht="12" x14ac:dyDescent="0.2">
      <c r="A134" s="30"/>
      <c r="B134" s="31" t="s">
        <v>142</v>
      </c>
      <c r="C134" s="32">
        <v>75634.66</v>
      </c>
      <c r="D134" s="33">
        <v>1</v>
      </c>
      <c r="E134" s="39">
        <v>151269.32</v>
      </c>
      <c r="F134" s="40">
        <v>2</v>
      </c>
      <c r="G134" s="35">
        <v>226903.98</v>
      </c>
      <c r="H134" s="36">
        <v>3</v>
      </c>
    </row>
    <row r="135" spans="1:8" ht="12" x14ac:dyDescent="0.2">
      <c r="A135" s="30"/>
      <c r="B135" s="31" t="s">
        <v>143</v>
      </c>
      <c r="C135" s="32">
        <v>75634.66</v>
      </c>
      <c r="D135" s="33">
        <v>1</v>
      </c>
      <c r="E135" s="39">
        <v>0</v>
      </c>
      <c r="F135" s="40">
        <v>0</v>
      </c>
      <c r="G135" s="35">
        <v>75634.66</v>
      </c>
      <c r="H135" s="36">
        <v>1</v>
      </c>
    </row>
    <row r="136" spans="1:8" ht="12" x14ac:dyDescent="0.2">
      <c r="A136" s="30"/>
      <c r="B136" s="31" t="s">
        <v>150</v>
      </c>
      <c r="C136" s="44"/>
      <c r="D136" s="44"/>
      <c r="E136" s="39">
        <v>0</v>
      </c>
      <c r="F136" s="40">
        <v>0</v>
      </c>
      <c r="G136" s="35">
        <v>0</v>
      </c>
      <c r="H136" s="36">
        <v>0</v>
      </c>
    </row>
    <row r="137" spans="1:8" ht="12" x14ac:dyDescent="0.2">
      <c r="A137" s="38"/>
      <c r="B137" s="31" t="s">
        <v>146</v>
      </c>
      <c r="C137" s="44"/>
      <c r="D137" s="44"/>
      <c r="E137" s="39">
        <v>75634.66</v>
      </c>
      <c r="F137" s="40">
        <v>1</v>
      </c>
      <c r="G137" s="35">
        <v>75634.66</v>
      </c>
      <c r="H137" s="36">
        <v>1</v>
      </c>
    </row>
    <row r="138" spans="1:8" ht="12" x14ac:dyDescent="0.2">
      <c r="A138" s="38"/>
      <c r="B138" s="31" t="s">
        <v>147</v>
      </c>
      <c r="C138" s="44"/>
      <c r="D138" s="44"/>
      <c r="E138" s="39">
        <v>75634.66</v>
      </c>
      <c r="F138" s="40">
        <v>1</v>
      </c>
      <c r="G138" s="35">
        <v>75634.66</v>
      </c>
      <c r="H138" s="36">
        <v>1</v>
      </c>
    </row>
    <row r="139" spans="1:8" x14ac:dyDescent="0.2">
      <c r="A139" s="26"/>
      <c r="B139" s="27" t="s">
        <v>230</v>
      </c>
      <c r="C139" s="28">
        <v>441714</v>
      </c>
      <c r="D139" s="37">
        <v>3</v>
      </c>
      <c r="E139" s="28">
        <v>147238</v>
      </c>
      <c r="F139" s="29">
        <v>1</v>
      </c>
      <c r="G139" s="28">
        <v>588952</v>
      </c>
      <c r="H139" s="29">
        <v>4</v>
      </c>
    </row>
    <row r="140" spans="1:8" ht="12" x14ac:dyDescent="0.2">
      <c r="A140" s="30"/>
      <c r="B140" s="31" t="s">
        <v>138</v>
      </c>
      <c r="C140" s="32">
        <v>147238</v>
      </c>
      <c r="D140" s="33">
        <v>1</v>
      </c>
      <c r="E140" s="39">
        <v>-147238</v>
      </c>
      <c r="F140" s="40">
        <v>-1</v>
      </c>
      <c r="G140" s="35">
        <v>0</v>
      </c>
      <c r="H140" s="36">
        <v>0</v>
      </c>
    </row>
    <row r="141" spans="1:8" ht="12" x14ac:dyDescent="0.2">
      <c r="A141" s="30"/>
      <c r="B141" s="31" t="s">
        <v>139</v>
      </c>
      <c r="C141" s="32">
        <v>147238</v>
      </c>
      <c r="D141" s="33">
        <v>1</v>
      </c>
      <c r="E141" s="39">
        <v>-147238</v>
      </c>
      <c r="F141" s="40">
        <v>-1</v>
      </c>
      <c r="G141" s="35">
        <v>0</v>
      </c>
      <c r="H141" s="36">
        <v>0</v>
      </c>
    </row>
    <row r="142" spans="1:8" ht="12" x14ac:dyDescent="0.2">
      <c r="A142" s="30"/>
      <c r="B142" s="31" t="s">
        <v>140</v>
      </c>
      <c r="C142" s="32">
        <v>147238</v>
      </c>
      <c r="D142" s="33">
        <v>1</v>
      </c>
      <c r="E142" s="39">
        <v>0</v>
      </c>
      <c r="F142" s="40">
        <v>0</v>
      </c>
      <c r="G142" s="35">
        <v>147238</v>
      </c>
      <c r="H142" s="36">
        <v>1</v>
      </c>
    </row>
    <row r="143" spans="1:8" ht="12" x14ac:dyDescent="0.2">
      <c r="A143" s="30"/>
      <c r="B143" s="31" t="s">
        <v>141</v>
      </c>
      <c r="C143" s="44"/>
      <c r="D143" s="44"/>
      <c r="E143" s="39">
        <v>441714</v>
      </c>
      <c r="F143" s="40">
        <v>3</v>
      </c>
      <c r="G143" s="35">
        <v>441714</v>
      </c>
      <c r="H143" s="36">
        <v>3</v>
      </c>
    </row>
    <row r="144" spans="1:8" x14ac:dyDescent="0.2">
      <c r="A144" s="26"/>
      <c r="B144" s="27" t="s">
        <v>231</v>
      </c>
      <c r="C144" s="28">
        <v>17275248.190000001</v>
      </c>
      <c r="D144" s="37">
        <v>251</v>
      </c>
      <c r="E144" s="28">
        <v>5368403.82</v>
      </c>
      <c r="F144" s="29">
        <v>78</v>
      </c>
      <c r="G144" s="28">
        <v>22643652.010000002</v>
      </c>
      <c r="H144" s="29">
        <v>329</v>
      </c>
    </row>
    <row r="145" spans="1:8" ht="12" x14ac:dyDescent="0.2">
      <c r="A145" s="30"/>
      <c r="B145" s="31" t="s">
        <v>138</v>
      </c>
      <c r="C145" s="32">
        <v>1445339.49</v>
      </c>
      <c r="D145" s="33">
        <v>21</v>
      </c>
      <c r="E145" s="39">
        <v>0</v>
      </c>
      <c r="F145" s="40">
        <v>0</v>
      </c>
      <c r="G145" s="35">
        <v>1445339.49</v>
      </c>
      <c r="H145" s="36">
        <v>21</v>
      </c>
    </row>
    <row r="146" spans="1:8" ht="12" x14ac:dyDescent="0.2">
      <c r="A146" s="30"/>
      <c r="B146" s="31" t="s">
        <v>139</v>
      </c>
      <c r="C146" s="32">
        <v>1445339.49</v>
      </c>
      <c r="D146" s="33">
        <v>21</v>
      </c>
      <c r="E146" s="39">
        <v>0</v>
      </c>
      <c r="F146" s="40">
        <v>0</v>
      </c>
      <c r="G146" s="35">
        <v>1445339.49</v>
      </c>
      <c r="H146" s="36">
        <v>21</v>
      </c>
    </row>
    <row r="147" spans="1:8" ht="12" x14ac:dyDescent="0.2">
      <c r="A147" s="30"/>
      <c r="B147" s="31" t="s">
        <v>140</v>
      </c>
      <c r="C147" s="32">
        <v>1445339.49</v>
      </c>
      <c r="D147" s="33">
        <v>21</v>
      </c>
      <c r="E147" s="39">
        <v>0</v>
      </c>
      <c r="F147" s="40">
        <v>0</v>
      </c>
      <c r="G147" s="35">
        <v>1445339.49</v>
      </c>
      <c r="H147" s="36">
        <v>21</v>
      </c>
    </row>
    <row r="148" spans="1:8" ht="12" x14ac:dyDescent="0.2">
      <c r="A148" s="30"/>
      <c r="B148" s="31" t="s">
        <v>141</v>
      </c>
      <c r="C148" s="32">
        <v>1445339.49</v>
      </c>
      <c r="D148" s="33">
        <v>21</v>
      </c>
      <c r="E148" s="39">
        <v>0</v>
      </c>
      <c r="F148" s="40">
        <v>0</v>
      </c>
      <c r="G148" s="35">
        <v>1445339.49</v>
      </c>
      <c r="H148" s="36">
        <v>21</v>
      </c>
    </row>
    <row r="149" spans="1:8" ht="12" x14ac:dyDescent="0.2">
      <c r="A149" s="30"/>
      <c r="B149" s="31" t="s">
        <v>142</v>
      </c>
      <c r="C149" s="32">
        <v>1445339.49</v>
      </c>
      <c r="D149" s="33">
        <v>21</v>
      </c>
      <c r="E149" s="39">
        <v>0</v>
      </c>
      <c r="F149" s="40">
        <v>0</v>
      </c>
      <c r="G149" s="35">
        <v>1445339.49</v>
      </c>
      <c r="H149" s="36">
        <v>21</v>
      </c>
    </row>
    <row r="150" spans="1:8" ht="12" x14ac:dyDescent="0.2">
      <c r="A150" s="30"/>
      <c r="B150" s="31" t="s">
        <v>143</v>
      </c>
      <c r="C150" s="32">
        <v>1445339.49</v>
      </c>
      <c r="D150" s="33">
        <v>21</v>
      </c>
      <c r="E150" s="39">
        <v>0</v>
      </c>
      <c r="F150" s="40">
        <v>0</v>
      </c>
      <c r="G150" s="35">
        <v>1445339.49</v>
      </c>
      <c r="H150" s="36">
        <v>21</v>
      </c>
    </row>
    <row r="151" spans="1:8" ht="12" x14ac:dyDescent="0.2">
      <c r="A151" s="30"/>
      <c r="B151" s="31" t="s">
        <v>150</v>
      </c>
      <c r="C151" s="32">
        <v>1445339.49</v>
      </c>
      <c r="D151" s="33">
        <v>21</v>
      </c>
      <c r="E151" s="39">
        <v>0</v>
      </c>
      <c r="F151" s="40">
        <v>0</v>
      </c>
      <c r="G151" s="35">
        <v>1445339.49</v>
      </c>
      <c r="H151" s="36">
        <v>21</v>
      </c>
    </row>
    <row r="152" spans="1:8" ht="12" x14ac:dyDescent="0.2">
      <c r="A152" s="30"/>
      <c r="B152" s="31" t="s">
        <v>144</v>
      </c>
      <c r="C152" s="32">
        <v>1445339.49</v>
      </c>
      <c r="D152" s="33">
        <v>21</v>
      </c>
      <c r="E152" s="39">
        <v>5368403.82</v>
      </c>
      <c r="F152" s="40">
        <v>78</v>
      </c>
      <c r="G152" s="35">
        <v>6813743.3099999996</v>
      </c>
      <c r="H152" s="36">
        <v>99</v>
      </c>
    </row>
    <row r="153" spans="1:8" x14ac:dyDescent="0.2">
      <c r="A153" s="30"/>
      <c r="B153" s="31" t="s">
        <v>145</v>
      </c>
      <c r="C153" s="32">
        <v>1445339.49</v>
      </c>
      <c r="D153" s="33">
        <v>21</v>
      </c>
      <c r="E153" s="32"/>
      <c r="F153" s="34"/>
      <c r="G153" s="35">
        <v>1445339.49</v>
      </c>
      <c r="H153" s="36">
        <v>21</v>
      </c>
    </row>
    <row r="154" spans="1:8" x14ac:dyDescent="0.2">
      <c r="A154" s="30"/>
      <c r="B154" s="31" t="s">
        <v>146</v>
      </c>
      <c r="C154" s="32">
        <v>1445339.49</v>
      </c>
      <c r="D154" s="33">
        <v>21</v>
      </c>
      <c r="E154" s="32"/>
      <c r="F154" s="34"/>
      <c r="G154" s="35">
        <v>1445339.49</v>
      </c>
      <c r="H154" s="36">
        <v>21</v>
      </c>
    </row>
    <row r="155" spans="1:8" x14ac:dyDescent="0.2">
      <c r="A155" s="30"/>
      <c r="B155" s="31" t="s">
        <v>147</v>
      </c>
      <c r="C155" s="32">
        <v>1445339.49</v>
      </c>
      <c r="D155" s="33">
        <v>21</v>
      </c>
      <c r="E155" s="32"/>
      <c r="F155" s="34"/>
      <c r="G155" s="35">
        <v>1445339.49</v>
      </c>
      <c r="H155" s="36">
        <v>21</v>
      </c>
    </row>
    <row r="156" spans="1:8" x14ac:dyDescent="0.2">
      <c r="A156" s="30"/>
      <c r="B156" s="31" t="s">
        <v>148</v>
      </c>
      <c r="C156" s="32">
        <v>1376513.8</v>
      </c>
      <c r="D156" s="33">
        <v>20</v>
      </c>
      <c r="E156" s="32"/>
      <c r="F156" s="34"/>
      <c r="G156" s="35">
        <v>1376513.8</v>
      </c>
      <c r="H156" s="36">
        <v>20</v>
      </c>
    </row>
    <row r="157" spans="1:8" x14ac:dyDescent="0.2">
      <c r="A157" s="26"/>
      <c r="B157" s="27" t="s">
        <v>232</v>
      </c>
      <c r="C157" s="28">
        <v>15018464</v>
      </c>
      <c r="D157" s="37">
        <v>100</v>
      </c>
      <c r="E157" s="28">
        <v>901107.84</v>
      </c>
      <c r="F157" s="29">
        <v>6</v>
      </c>
      <c r="G157" s="28">
        <v>15919571.84</v>
      </c>
      <c r="H157" s="29">
        <v>106</v>
      </c>
    </row>
    <row r="158" spans="1:8" ht="12" x14ac:dyDescent="0.2">
      <c r="A158" s="30"/>
      <c r="B158" s="31" t="s">
        <v>138</v>
      </c>
      <c r="C158" s="32">
        <v>1201477.1200000001</v>
      </c>
      <c r="D158" s="33">
        <v>8</v>
      </c>
      <c r="E158" s="39">
        <v>0</v>
      </c>
      <c r="F158" s="40">
        <v>0</v>
      </c>
      <c r="G158" s="35">
        <v>1201477.1200000001</v>
      </c>
      <c r="H158" s="36">
        <v>8</v>
      </c>
    </row>
    <row r="159" spans="1:8" x14ac:dyDescent="0.2">
      <c r="A159" s="30"/>
      <c r="B159" s="31" t="s">
        <v>139</v>
      </c>
      <c r="C159" s="32">
        <v>1201477.1200000001</v>
      </c>
      <c r="D159" s="33">
        <v>8</v>
      </c>
      <c r="E159" s="32">
        <v>0</v>
      </c>
      <c r="F159" s="34">
        <v>0</v>
      </c>
      <c r="G159" s="35">
        <v>1201477.1200000001</v>
      </c>
      <c r="H159" s="36">
        <v>8</v>
      </c>
    </row>
    <row r="160" spans="1:8" ht="12" x14ac:dyDescent="0.2">
      <c r="A160" s="30"/>
      <c r="B160" s="31" t="s">
        <v>140</v>
      </c>
      <c r="C160" s="32">
        <v>1201477.1200000001</v>
      </c>
      <c r="D160" s="33">
        <v>8</v>
      </c>
      <c r="E160" s="39">
        <v>0</v>
      </c>
      <c r="F160" s="40">
        <v>0</v>
      </c>
      <c r="G160" s="35">
        <v>1201477.1200000001</v>
      </c>
      <c r="H160" s="36">
        <v>8</v>
      </c>
    </row>
    <row r="161" spans="1:8" ht="12" x14ac:dyDescent="0.2">
      <c r="A161" s="30"/>
      <c r="B161" s="31" t="s">
        <v>141</v>
      </c>
      <c r="C161" s="32">
        <v>1201477.1200000001</v>
      </c>
      <c r="D161" s="33">
        <v>8</v>
      </c>
      <c r="E161" s="39">
        <v>0</v>
      </c>
      <c r="F161" s="40">
        <v>0</v>
      </c>
      <c r="G161" s="35">
        <v>1201477.1200000001</v>
      </c>
      <c r="H161" s="36">
        <v>8</v>
      </c>
    </row>
    <row r="162" spans="1:8" ht="12" x14ac:dyDescent="0.2">
      <c r="A162" s="30"/>
      <c r="B162" s="31" t="s">
        <v>142</v>
      </c>
      <c r="C162" s="32">
        <v>1351661.76</v>
      </c>
      <c r="D162" s="33">
        <v>9</v>
      </c>
      <c r="E162" s="39">
        <v>0</v>
      </c>
      <c r="F162" s="40">
        <v>0</v>
      </c>
      <c r="G162" s="35">
        <v>1351661.76</v>
      </c>
      <c r="H162" s="36">
        <v>9</v>
      </c>
    </row>
    <row r="163" spans="1:8" ht="12" x14ac:dyDescent="0.2">
      <c r="A163" s="30"/>
      <c r="B163" s="31" t="s">
        <v>143</v>
      </c>
      <c r="C163" s="32">
        <v>1201477.1200000001</v>
      </c>
      <c r="D163" s="33">
        <v>8</v>
      </c>
      <c r="E163" s="39">
        <v>0</v>
      </c>
      <c r="F163" s="40">
        <v>0</v>
      </c>
      <c r="G163" s="35">
        <v>1201477.1200000001</v>
      </c>
      <c r="H163" s="36">
        <v>8</v>
      </c>
    </row>
    <row r="164" spans="1:8" ht="12" x14ac:dyDescent="0.2">
      <c r="A164" s="30"/>
      <c r="B164" s="31" t="s">
        <v>150</v>
      </c>
      <c r="C164" s="32">
        <v>1351661.76</v>
      </c>
      <c r="D164" s="33">
        <v>9</v>
      </c>
      <c r="E164" s="39">
        <v>0</v>
      </c>
      <c r="F164" s="40">
        <v>0</v>
      </c>
      <c r="G164" s="35">
        <v>1351661.76</v>
      </c>
      <c r="H164" s="36">
        <v>9</v>
      </c>
    </row>
    <row r="165" spans="1:8" x14ac:dyDescent="0.2">
      <c r="A165" s="30"/>
      <c r="B165" s="31" t="s">
        <v>144</v>
      </c>
      <c r="C165" s="32">
        <v>1201477.1200000001</v>
      </c>
      <c r="D165" s="34">
        <v>8</v>
      </c>
      <c r="E165" s="32">
        <v>901107.84</v>
      </c>
      <c r="F165" s="34">
        <v>6</v>
      </c>
      <c r="G165" s="35">
        <v>2102584.96</v>
      </c>
      <c r="H165" s="36">
        <v>14</v>
      </c>
    </row>
    <row r="166" spans="1:8" x14ac:dyDescent="0.2">
      <c r="A166" s="30"/>
      <c r="B166" s="31" t="s">
        <v>145</v>
      </c>
      <c r="C166" s="32">
        <v>1351661.76</v>
      </c>
      <c r="D166" s="33">
        <v>9</v>
      </c>
      <c r="E166" s="32"/>
      <c r="F166" s="34"/>
      <c r="G166" s="35">
        <v>1351661.76</v>
      </c>
      <c r="H166" s="36">
        <v>9</v>
      </c>
    </row>
    <row r="167" spans="1:8" x14ac:dyDescent="0.2">
      <c r="A167" s="30"/>
      <c r="B167" s="31" t="s">
        <v>146</v>
      </c>
      <c r="C167" s="32">
        <v>1201477.1200000001</v>
      </c>
      <c r="D167" s="33">
        <v>8</v>
      </c>
      <c r="E167" s="32"/>
      <c r="F167" s="34"/>
      <c r="G167" s="35">
        <v>1201477.1200000001</v>
      </c>
      <c r="H167" s="36">
        <v>8</v>
      </c>
    </row>
    <row r="168" spans="1:8" x14ac:dyDescent="0.2">
      <c r="A168" s="30"/>
      <c r="B168" s="31" t="s">
        <v>147</v>
      </c>
      <c r="C168" s="32">
        <v>1351661.76</v>
      </c>
      <c r="D168" s="33">
        <v>9</v>
      </c>
      <c r="E168" s="32"/>
      <c r="F168" s="34"/>
      <c r="G168" s="35">
        <v>1351661.76</v>
      </c>
      <c r="H168" s="36">
        <v>9</v>
      </c>
    </row>
    <row r="169" spans="1:8" x14ac:dyDescent="0.2">
      <c r="A169" s="30"/>
      <c r="B169" s="31" t="s">
        <v>148</v>
      </c>
      <c r="C169" s="32">
        <v>1201477.1200000001</v>
      </c>
      <c r="D169" s="33">
        <v>8</v>
      </c>
      <c r="E169" s="32"/>
      <c r="F169" s="34"/>
      <c r="G169" s="35">
        <v>1201477.1200000001</v>
      </c>
      <c r="H169" s="36">
        <v>8</v>
      </c>
    </row>
    <row r="170" spans="1:8" ht="21" x14ac:dyDescent="0.2">
      <c r="A170" s="26"/>
      <c r="B170" s="27" t="s">
        <v>233</v>
      </c>
      <c r="C170" s="28">
        <v>37474155.799999997</v>
      </c>
      <c r="D170" s="29">
        <v>205</v>
      </c>
      <c r="E170" s="28">
        <v>2376409.88</v>
      </c>
      <c r="F170" s="29">
        <v>13</v>
      </c>
      <c r="G170" s="28">
        <v>39850565.68</v>
      </c>
      <c r="H170" s="29">
        <v>218</v>
      </c>
    </row>
    <row r="171" spans="1:8" ht="12" x14ac:dyDescent="0.2">
      <c r="A171" s="30"/>
      <c r="B171" s="31" t="s">
        <v>138</v>
      </c>
      <c r="C171" s="32">
        <v>2924812.16</v>
      </c>
      <c r="D171" s="33">
        <v>16</v>
      </c>
      <c r="E171" s="39">
        <v>0</v>
      </c>
      <c r="F171" s="40">
        <v>0</v>
      </c>
      <c r="G171" s="35">
        <v>2924812.16</v>
      </c>
      <c r="H171" s="36">
        <v>16</v>
      </c>
    </row>
    <row r="172" spans="1:8" x14ac:dyDescent="0.2">
      <c r="A172" s="30"/>
      <c r="B172" s="31" t="s">
        <v>139</v>
      </c>
      <c r="C172" s="32">
        <v>2559210.64</v>
      </c>
      <c r="D172" s="33">
        <v>14</v>
      </c>
      <c r="E172" s="32">
        <v>0</v>
      </c>
      <c r="F172" s="34">
        <v>0</v>
      </c>
      <c r="G172" s="35">
        <v>2559210.64</v>
      </c>
      <c r="H172" s="36">
        <v>14</v>
      </c>
    </row>
    <row r="173" spans="1:8" ht="12" x14ac:dyDescent="0.2">
      <c r="A173" s="30"/>
      <c r="B173" s="31" t="s">
        <v>140</v>
      </c>
      <c r="C173" s="32">
        <v>1645206.84</v>
      </c>
      <c r="D173" s="33">
        <v>9</v>
      </c>
      <c r="E173" s="39">
        <v>0</v>
      </c>
      <c r="F173" s="40">
        <v>0</v>
      </c>
      <c r="G173" s="35">
        <v>1645206.84</v>
      </c>
      <c r="H173" s="36">
        <v>9</v>
      </c>
    </row>
    <row r="174" spans="1:8" ht="12" x14ac:dyDescent="0.2">
      <c r="A174" s="30"/>
      <c r="B174" s="31" t="s">
        <v>141</v>
      </c>
      <c r="C174" s="32">
        <v>2742011.4</v>
      </c>
      <c r="D174" s="33">
        <v>15</v>
      </c>
      <c r="E174" s="39">
        <v>0</v>
      </c>
      <c r="F174" s="40">
        <v>0</v>
      </c>
      <c r="G174" s="35">
        <v>2742011.4</v>
      </c>
      <c r="H174" s="36">
        <v>15</v>
      </c>
    </row>
    <row r="175" spans="1:8" ht="12" x14ac:dyDescent="0.2">
      <c r="A175" s="30"/>
      <c r="B175" s="31" t="s">
        <v>142</v>
      </c>
      <c r="C175" s="32">
        <v>3107612.92</v>
      </c>
      <c r="D175" s="33">
        <v>17</v>
      </c>
      <c r="E175" s="39">
        <v>0</v>
      </c>
      <c r="F175" s="40">
        <v>0</v>
      </c>
      <c r="G175" s="35">
        <v>3107612.92</v>
      </c>
      <c r="H175" s="36">
        <v>17</v>
      </c>
    </row>
    <row r="176" spans="1:8" ht="12" x14ac:dyDescent="0.2">
      <c r="A176" s="30"/>
      <c r="B176" s="31" t="s">
        <v>143</v>
      </c>
      <c r="C176" s="32">
        <v>3473214.44</v>
      </c>
      <c r="D176" s="33">
        <v>19</v>
      </c>
      <c r="E176" s="39">
        <v>0</v>
      </c>
      <c r="F176" s="40">
        <v>0</v>
      </c>
      <c r="G176" s="35">
        <v>3473214.44</v>
      </c>
      <c r="H176" s="36">
        <v>19</v>
      </c>
    </row>
    <row r="177" spans="1:8" ht="12" x14ac:dyDescent="0.2">
      <c r="A177" s="30"/>
      <c r="B177" s="31" t="s">
        <v>150</v>
      </c>
      <c r="C177" s="32">
        <v>3656015.2</v>
      </c>
      <c r="D177" s="33">
        <v>20</v>
      </c>
      <c r="E177" s="39">
        <v>-914003.8</v>
      </c>
      <c r="F177" s="40">
        <v>-5</v>
      </c>
      <c r="G177" s="35">
        <v>2742011.4</v>
      </c>
      <c r="H177" s="36">
        <v>15</v>
      </c>
    </row>
    <row r="178" spans="1:8" ht="12" x14ac:dyDescent="0.2">
      <c r="A178" s="30"/>
      <c r="B178" s="31" t="s">
        <v>144</v>
      </c>
      <c r="C178" s="32">
        <v>3656015.2</v>
      </c>
      <c r="D178" s="33">
        <v>20</v>
      </c>
      <c r="E178" s="39">
        <v>-1462406.08</v>
      </c>
      <c r="F178" s="40">
        <v>-8</v>
      </c>
      <c r="G178" s="35">
        <v>2193609.12</v>
      </c>
      <c r="H178" s="36">
        <v>12</v>
      </c>
    </row>
    <row r="179" spans="1:8" ht="12" x14ac:dyDescent="0.2">
      <c r="A179" s="30"/>
      <c r="B179" s="31" t="s">
        <v>145</v>
      </c>
      <c r="C179" s="32">
        <v>3473214.44</v>
      </c>
      <c r="D179" s="33">
        <v>19</v>
      </c>
      <c r="E179" s="39">
        <v>1096804.56</v>
      </c>
      <c r="F179" s="40">
        <v>6</v>
      </c>
      <c r="G179" s="35">
        <v>4570019</v>
      </c>
      <c r="H179" s="36">
        <v>25</v>
      </c>
    </row>
    <row r="180" spans="1:8" ht="12" x14ac:dyDescent="0.2">
      <c r="A180" s="30"/>
      <c r="B180" s="31" t="s">
        <v>146</v>
      </c>
      <c r="C180" s="32">
        <v>3473214.44</v>
      </c>
      <c r="D180" s="33">
        <v>19</v>
      </c>
      <c r="E180" s="39">
        <v>1096804.56</v>
      </c>
      <c r="F180" s="40">
        <v>6</v>
      </c>
      <c r="G180" s="35">
        <v>4570019</v>
      </c>
      <c r="H180" s="36">
        <v>25</v>
      </c>
    </row>
    <row r="181" spans="1:8" ht="12" x14ac:dyDescent="0.2">
      <c r="A181" s="30"/>
      <c r="B181" s="31" t="s">
        <v>147</v>
      </c>
      <c r="C181" s="32">
        <v>3473214.44</v>
      </c>
      <c r="D181" s="33">
        <v>19</v>
      </c>
      <c r="E181" s="39">
        <v>1279605.32</v>
      </c>
      <c r="F181" s="40">
        <v>7</v>
      </c>
      <c r="G181" s="35">
        <v>4752819.76</v>
      </c>
      <c r="H181" s="36">
        <v>26</v>
      </c>
    </row>
    <row r="182" spans="1:8" ht="12" x14ac:dyDescent="0.2">
      <c r="A182" s="30"/>
      <c r="B182" s="31" t="s">
        <v>148</v>
      </c>
      <c r="C182" s="32">
        <v>3290413.68</v>
      </c>
      <c r="D182" s="33">
        <v>18</v>
      </c>
      <c r="E182" s="39">
        <v>1279605.32</v>
      </c>
      <c r="F182" s="40">
        <v>7</v>
      </c>
      <c r="G182" s="35">
        <v>4570019</v>
      </c>
      <c r="H182" s="36">
        <v>25</v>
      </c>
    </row>
    <row r="183" spans="1:8" ht="21" x14ac:dyDescent="0.2">
      <c r="A183" s="26"/>
      <c r="B183" s="27" t="s">
        <v>234</v>
      </c>
      <c r="C183" s="28">
        <v>23411166.510000002</v>
      </c>
      <c r="D183" s="29">
        <v>111</v>
      </c>
      <c r="E183" s="28">
        <v>6749165.1200000001</v>
      </c>
      <c r="F183" s="29">
        <v>32</v>
      </c>
      <c r="G183" s="28">
        <v>30160331.629999999</v>
      </c>
      <c r="H183" s="29">
        <v>143</v>
      </c>
    </row>
    <row r="184" spans="1:8" ht="12" x14ac:dyDescent="0.2">
      <c r="A184" s="30"/>
      <c r="B184" s="31" t="s">
        <v>138</v>
      </c>
      <c r="C184" s="32">
        <v>1265468.46</v>
      </c>
      <c r="D184" s="33">
        <v>6</v>
      </c>
      <c r="E184" s="39">
        <v>0</v>
      </c>
      <c r="F184" s="40">
        <v>0</v>
      </c>
      <c r="G184" s="35">
        <v>1265468.46</v>
      </c>
      <c r="H184" s="36">
        <v>6</v>
      </c>
    </row>
    <row r="185" spans="1:8" ht="12" x14ac:dyDescent="0.2">
      <c r="A185" s="30"/>
      <c r="B185" s="31" t="s">
        <v>139</v>
      </c>
      <c r="C185" s="32">
        <v>1054557.05</v>
      </c>
      <c r="D185" s="33">
        <v>5</v>
      </c>
      <c r="E185" s="39">
        <v>0</v>
      </c>
      <c r="F185" s="40">
        <v>0</v>
      </c>
      <c r="G185" s="35">
        <v>1054557.05</v>
      </c>
      <c r="H185" s="36">
        <v>5</v>
      </c>
    </row>
    <row r="186" spans="1:8" ht="12" x14ac:dyDescent="0.2">
      <c r="A186" s="30"/>
      <c r="B186" s="31" t="s">
        <v>140</v>
      </c>
      <c r="C186" s="32">
        <v>2109114.1</v>
      </c>
      <c r="D186" s="33">
        <v>10</v>
      </c>
      <c r="E186" s="39">
        <v>0</v>
      </c>
      <c r="F186" s="40">
        <v>0</v>
      </c>
      <c r="G186" s="35">
        <v>2109114.1</v>
      </c>
      <c r="H186" s="36">
        <v>10</v>
      </c>
    </row>
    <row r="187" spans="1:8" ht="12" x14ac:dyDescent="0.2">
      <c r="A187" s="30"/>
      <c r="B187" s="31" t="s">
        <v>141</v>
      </c>
      <c r="C187" s="32">
        <v>1054557.05</v>
      </c>
      <c r="D187" s="33">
        <v>5</v>
      </c>
      <c r="E187" s="39">
        <v>0</v>
      </c>
      <c r="F187" s="40">
        <v>0</v>
      </c>
      <c r="G187" s="35">
        <v>1054557.05</v>
      </c>
      <c r="H187" s="36">
        <v>5</v>
      </c>
    </row>
    <row r="188" spans="1:8" ht="12" x14ac:dyDescent="0.2">
      <c r="A188" s="30"/>
      <c r="B188" s="31" t="s">
        <v>142</v>
      </c>
      <c r="C188" s="32">
        <v>2109114.1</v>
      </c>
      <c r="D188" s="33">
        <v>10</v>
      </c>
      <c r="E188" s="39">
        <v>0</v>
      </c>
      <c r="F188" s="40">
        <v>0</v>
      </c>
      <c r="G188" s="35">
        <v>2109114.1</v>
      </c>
      <c r="H188" s="36">
        <v>10</v>
      </c>
    </row>
    <row r="189" spans="1:8" ht="12" x14ac:dyDescent="0.2">
      <c r="A189" s="30"/>
      <c r="B189" s="31" t="s">
        <v>143</v>
      </c>
      <c r="C189" s="32">
        <v>1898202.69</v>
      </c>
      <c r="D189" s="33">
        <v>9</v>
      </c>
      <c r="E189" s="39">
        <v>0</v>
      </c>
      <c r="F189" s="40">
        <v>0</v>
      </c>
      <c r="G189" s="35">
        <v>1898202.69</v>
      </c>
      <c r="H189" s="36">
        <v>9</v>
      </c>
    </row>
    <row r="190" spans="1:8" ht="12" x14ac:dyDescent="0.2">
      <c r="A190" s="30"/>
      <c r="B190" s="31" t="s">
        <v>150</v>
      </c>
      <c r="C190" s="32">
        <v>2530936.92</v>
      </c>
      <c r="D190" s="33">
        <v>12</v>
      </c>
      <c r="E190" s="39">
        <v>0</v>
      </c>
      <c r="F190" s="40">
        <v>0</v>
      </c>
      <c r="G190" s="35">
        <v>2530936.92</v>
      </c>
      <c r="H190" s="36">
        <v>12</v>
      </c>
    </row>
    <row r="191" spans="1:8" ht="12" x14ac:dyDescent="0.2">
      <c r="A191" s="30"/>
      <c r="B191" s="31" t="s">
        <v>144</v>
      </c>
      <c r="C191" s="32">
        <v>2320025.5099999998</v>
      </c>
      <c r="D191" s="33">
        <v>11</v>
      </c>
      <c r="E191" s="39">
        <v>2109114.1</v>
      </c>
      <c r="F191" s="40">
        <v>10</v>
      </c>
      <c r="G191" s="35">
        <v>4429139.6100000003</v>
      </c>
      <c r="H191" s="36">
        <v>21</v>
      </c>
    </row>
    <row r="192" spans="1:8" ht="12" x14ac:dyDescent="0.2">
      <c r="A192" s="30"/>
      <c r="B192" s="31" t="s">
        <v>145</v>
      </c>
      <c r="C192" s="32">
        <v>2530936.92</v>
      </c>
      <c r="D192" s="33">
        <v>12</v>
      </c>
      <c r="E192" s="39">
        <v>1054557.05</v>
      </c>
      <c r="F192" s="40">
        <v>5</v>
      </c>
      <c r="G192" s="35">
        <v>3585493.97</v>
      </c>
      <c r="H192" s="36">
        <v>17</v>
      </c>
    </row>
    <row r="193" spans="1:8" ht="12" x14ac:dyDescent="0.2">
      <c r="A193" s="30"/>
      <c r="B193" s="31" t="s">
        <v>146</v>
      </c>
      <c r="C193" s="32">
        <v>2109114.1</v>
      </c>
      <c r="D193" s="33">
        <v>10</v>
      </c>
      <c r="E193" s="39">
        <v>1054557.05</v>
      </c>
      <c r="F193" s="40">
        <v>5</v>
      </c>
      <c r="G193" s="35">
        <v>3163671.15</v>
      </c>
      <c r="H193" s="36">
        <v>15</v>
      </c>
    </row>
    <row r="194" spans="1:8" ht="12" x14ac:dyDescent="0.2">
      <c r="A194" s="30"/>
      <c r="B194" s="31" t="s">
        <v>147</v>
      </c>
      <c r="C194" s="32">
        <v>2320025.5099999998</v>
      </c>
      <c r="D194" s="33">
        <v>11</v>
      </c>
      <c r="E194" s="39">
        <v>1265468.46</v>
      </c>
      <c r="F194" s="40">
        <v>6</v>
      </c>
      <c r="G194" s="35">
        <v>3585493.97</v>
      </c>
      <c r="H194" s="36">
        <v>17</v>
      </c>
    </row>
    <row r="195" spans="1:8" ht="12" x14ac:dyDescent="0.2">
      <c r="A195" s="30"/>
      <c r="B195" s="31" t="s">
        <v>148</v>
      </c>
      <c r="C195" s="32">
        <v>2109114.1</v>
      </c>
      <c r="D195" s="33">
        <v>10</v>
      </c>
      <c r="E195" s="39">
        <v>1265468.46</v>
      </c>
      <c r="F195" s="40">
        <v>6</v>
      </c>
      <c r="G195" s="35">
        <v>3374582.56</v>
      </c>
      <c r="H195" s="36">
        <v>16</v>
      </c>
    </row>
    <row r="196" spans="1:8" ht="21" x14ac:dyDescent="0.2">
      <c r="A196" s="26"/>
      <c r="B196" s="27" t="s">
        <v>235</v>
      </c>
      <c r="C196" s="28">
        <v>12415211.640000001</v>
      </c>
      <c r="D196" s="29">
        <v>52</v>
      </c>
      <c r="E196" s="28">
        <v>238754.07</v>
      </c>
      <c r="F196" s="29">
        <v>1</v>
      </c>
      <c r="G196" s="28">
        <v>12653965.710000001</v>
      </c>
      <c r="H196" s="29">
        <v>53</v>
      </c>
    </row>
    <row r="197" spans="1:8" ht="12" x14ac:dyDescent="0.2">
      <c r="A197" s="30"/>
      <c r="B197" s="31" t="s">
        <v>138</v>
      </c>
      <c r="C197" s="32">
        <v>1193770.3500000001</v>
      </c>
      <c r="D197" s="33">
        <v>5</v>
      </c>
      <c r="E197" s="39">
        <v>0</v>
      </c>
      <c r="F197" s="40">
        <v>0</v>
      </c>
      <c r="G197" s="35">
        <v>1193770.3500000001</v>
      </c>
      <c r="H197" s="36">
        <v>5</v>
      </c>
    </row>
    <row r="198" spans="1:8" ht="12" x14ac:dyDescent="0.2">
      <c r="A198" s="30"/>
      <c r="B198" s="31" t="s">
        <v>139</v>
      </c>
      <c r="C198" s="32">
        <v>1193770.3500000001</v>
      </c>
      <c r="D198" s="33">
        <v>5</v>
      </c>
      <c r="E198" s="39">
        <v>0</v>
      </c>
      <c r="F198" s="40">
        <v>0</v>
      </c>
      <c r="G198" s="35">
        <v>1193770.3500000001</v>
      </c>
      <c r="H198" s="36">
        <v>5</v>
      </c>
    </row>
    <row r="199" spans="1:8" ht="12" x14ac:dyDescent="0.2">
      <c r="A199" s="30"/>
      <c r="B199" s="31" t="s">
        <v>140</v>
      </c>
      <c r="C199" s="32">
        <v>1193770.3500000001</v>
      </c>
      <c r="D199" s="33">
        <v>5</v>
      </c>
      <c r="E199" s="39">
        <v>0</v>
      </c>
      <c r="F199" s="40">
        <v>0</v>
      </c>
      <c r="G199" s="35">
        <v>1193770.3500000001</v>
      </c>
      <c r="H199" s="36">
        <v>5</v>
      </c>
    </row>
    <row r="200" spans="1:8" ht="12" x14ac:dyDescent="0.2">
      <c r="A200" s="30"/>
      <c r="B200" s="31" t="s">
        <v>141</v>
      </c>
      <c r="C200" s="32">
        <v>955016.28</v>
      </c>
      <c r="D200" s="33">
        <v>4</v>
      </c>
      <c r="E200" s="39">
        <v>0</v>
      </c>
      <c r="F200" s="40">
        <v>0</v>
      </c>
      <c r="G200" s="35">
        <v>955016.28</v>
      </c>
      <c r="H200" s="36">
        <v>4</v>
      </c>
    </row>
    <row r="201" spans="1:8" ht="12" x14ac:dyDescent="0.2">
      <c r="A201" s="30"/>
      <c r="B201" s="31" t="s">
        <v>142</v>
      </c>
      <c r="C201" s="32">
        <v>1193770.3500000001</v>
      </c>
      <c r="D201" s="33">
        <v>5</v>
      </c>
      <c r="E201" s="39">
        <v>0</v>
      </c>
      <c r="F201" s="40">
        <v>0</v>
      </c>
      <c r="G201" s="35">
        <v>1193770.3500000001</v>
      </c>
      <c r="H201" s="36">
        <v>5</v>
      </c>
    </row>
    <row r="202" spans="1:8" ht="12" x14ac:dyDescent="0.2">
      <c r="A202" s="30"/>
      <c r="B202" s="31" t="s">
        <v>143</v>
      </c>
      <c r="C202" s="32">
        <v>238754.07</v>
      </c>
      <c r="D202" s="33">
        <v>1</v>
      </c>
      <c r="E202" s="39">
        <v>0</v>
      </c>
      <c r="F202" s="40">
        <v>0</v>
      </c>
      <c r="G202" s="35">
        <v>238754.07</v>
      </c>
      <c r="H202" s="36">
        <v>1</v>
      </c>
    </row>
    <row r="203" spans="1:8" ht="12" x14ac:dyDescent="0.2">
      <c r="A203" s="30"/>
      <c r="B203" s="31" t="s">
        <v>150</v>
      </c>
      <c r="C203" s="32">
        <v>1193770.3500000001</v>
      </c>
      <c r="D203" s="33">
        <v>5</v>
      </c>
      <c r="E203" s="39">
        <v>-477508.14</v>
      </c>
      <c r="F203" s="40">
        <v>-2</v>
      </c>
      <c r="G203" s="35">
        <v>716262.21</v>
      </c>
      <c r="H203" s="36">
        <v>3</v>
      </c>
    </row>
    <row r="204" spans="1:8" ht="12" x14ac:dyDescent="0.2">
      <c r="A204" s="30"/>
      <c r="B204" s="31" t="s">
        <v>144</v>
      </c>
      <c r="C204" s="32">
        <v>955016.28</v>
      </c>
      <c r="D204" s="33">
        <v>4</v>
      </c>
      <c r="E204" s="39">
        <v>0</v>
      </c>
      <c r="F204" s="40">
        <v>0</v>
      </c>
      <c r="G204" s="35">
        <v>955016.28</v>
      </c>
      <c r="H204" s="36">
        <v>4</v>
      </c>
    </row>
    <row r="205" spans="1:8" ht="12" x14ac:dyDescent="0.2">
      <c r="A205" s="30"/>
      <c r="B205" s="31" t="s">
        <v>145</v>
      </c>
      <c r="C205" s="32">
        <v>1193770.3500000001</v>
      </c>
      <c r="D205" s="33">
        <v>5</v>
      </c>
      <c r="E205" s="39">
        <v>0</v>
      </c>
      <c r="F205" s="40">
        <v>0</v>
      </c>
      <c r="G205" s="35">
        <v>1193770.3500000001</v>
      </c>
      <c r="H205" s="36">
        <v>5</v>
      </c>
    </row>
    <row r="206" spans="1:8" ht="12" x14ac:dyDescent="0.2">
      <c r="A206" s="30"/>
      <c r="B206" s="31" t="s">
        <v>146</v>
      </c>
      <c r="C206" s="32">
        <v>955016.28</v>
      </c>
      <c r="D206" s="33">
        <v>4</v>
      </c>
      <c r="E206" s="39">
        <v>238754.07</v>
      </c>
      <c r="F206" s="40">
        <v>1</v>
      </c>
      <c r="G206" s="35">
        <v>1193770.3500000001</v>
      </c>
      <c r="H206" s="36">
        <v>5</v>
      </c>
    </row>
    <row r="207" spans="1:8" ht="12" x14ac:dyDescent="0.2">
      <c r="A207" s="30"/>
      <c r="B207" s="31" t="s">
        <v>147</v>
      </c>
      <c r="C207" s="32">
        <v>1193770.3500000001</v>
      </c>
      <c r="D207" s="33">
        <v>5</v>
      </c>
      <c r="E207" s="39">
        <v>238754.07</v>
      </c>
      <c r="F207" s="40">
        <v>1</v>
      </c>
      <c r="G207" s="35">
        <v>1432524.42</v>
      </c>
      <c r="H207" s="36">
        <v>6</v>
      </c>
    </row>
    <row r="208" spans="1:8" ht="12" x14ac:dyDescent="0.2">
      <c r="A208" s="30"/>
      <c r="B208" s="31" t="s">
        <v>148</v>
      </c>
      <c r="C208" s="32">
        <v>955016.28</v>
      </c>
      <c r="D208" s="33">
        <v>4</v>
      </c>
      <c r="E208" s="39">
        <v>238754.07</v>
      </c>
      <c r="F208" s="40">
        <v>1</v>
      </c>
      <c r="G208" s="35">
        <v>1193770.3500000001</v>
      </c>
      <c r="H208" s="36">
        <v>5</v>
      </c>
    </row>
    <row r="209" spans="1:8" ht="21" x14ac:dyDescent="0.2">
      <c r="A209" s="26"/>
      <c r="B209" s="27" t="s">
        <v>236</v>
      </c>
      <c r="C209" s="28">
        <v>24439379.399999999</v>
      </c>
      <c r="D209" s="37">
        <v>180</v>
      </c>
      <c r="E209" s="28">
        <v>1493517.63</v>
      </c>
      <c r="F209" s="29">
        <v>11</v>
      </c>
      <c r="G209" s="28">
        <v>25932897.030000001</v>
      </c>
      <c r="H209" s="29">
        <v>191</v>
      </c>
    </row>
    <row r="210" spans="1:8" ht="12" x14ac:dyDescent="0.2">
      <c r="A210" s="30"/>
      <c r="B210" s="31" t="s">
        <v>138</v>
      </c>
      <c r="C210" s="32">
        <v>2036614.95</v>
      </c>
      <c r="D210" s="33">
        <v>15</v>
      </c>
      <c r="E210" s="39">
        <v>0</v>
      </c>
      <c r="F210" s="40">
        <v>0</v>
      </c>
      <c r="G210" s="35">
        <v>2036614.95</v>
      </c>
      <c r="H210" s="36">
        <v>15</v>
      </c>
    </row>
    <row r="211" spans="1:8" ht="12" x14ac:dyDescent="0.2">
      <c r="A211" s="30"/>
      <c r="B211" s="31" t="s">
        <v>139</v>
      </c>
      <c r="C211" s="32">
        <v>2036614.95</v>
      </c>
      <c r="D211" s="33">
        <v>15</v>
      </c>
      <c r="E211" s="39">
        <v>0</v>
      </c>
      <c r="F211" s="40">
        <v>0</v>
      </c>
      <c r="G211" s="35">
        <v>2036614.95</v>
      </c>
      <c r="H211" s="36">
        <v>15</v>
      </c>
    </row>
    <row r="212" spans="1:8" ht="12" x14ac:dyDescent="0.2">
      <c r="A212" s="30"/>
      <c r="B212" s="31" t="s">
        <v>140</v>
      </c>
      <c r="C212" s="32">
        <v>2036614.95</v>
      </c>
      <c r="D212" s="33">
        <v>15</v>
      </c>
      <c r="E212" s="39">
        <v>0</v>
      </c>
      <c r="F212" s="40">
        <v>0</v>
      </c>
      <c r="G212" s="35">
        <v>2036614.95</v>
      </c>
      <c r="H212" s="36">
        <v>15</v>
      </c>
    </row>
    <row r="213" spans="1:8" ht="12" x14ac:dyDescent="0.2">
      <c r="A213" s="30"/>
      <c r="B213" s="31" t="s">
        <v>141</v>
      </c>
      <c r="C213" s="32">
        <v>1900840.62</v>
      </c>
      <c r="D213" s="33">
        <v>14</v>
      </c>
      <c r="E213" s="39">
        <v>0</v>
      </c>
      <c r="F213" s="40">
        <v>0</v>
      </c>
      <c r="G213" s="35">
        <v>1900840.62</v>
      </c>
      <c r="H213" s="36">
        <v>14</v>
      </c>
    </row>
    <row r="214" spans="1:8" ht="12" x14ac:dyDescent="0.2">
      <c r="A214" s="30"/>
      <c r="B214" s="31" t="s">
        <v>142</v>
      </c>
      <c r="C214" s="32">
        <v>2036614.95</v>
      </c>
      <c r="D214" s="33">
        <v>15</v>
      </c>
      <c r="E214" s="39">
        <v>0</v>
      </c>
      <c r="F214" s="40">
        <v>0</v>
      </c>
      <c r="G214" s="35">
        <v>2036614.95</v>
      </c>
      <c r="H214" s="36">
        <v>15</v>
      </c>
    </row>
    <row r="215" spans="1:8" ht="12" x14ac:dyDescent="0.2">
      <c r="A215" s="30"/>
      <c r="B215" s="31" t="s">
        <v>143</v>
      </c>
      <c r="C215" s="32">
        <v>2443937.94</v>
      </c>
      <c r="D215" s="33">
        <v>18</v>
      </c>
      <c r="E215" s="39">
        <v>0</v>
      </c>
      <c r="F215" s="40">
        <v>0</v>
      </c>
      <c r="G215" s="35">
        <v>2443937.94</v>
      </c>
      <c r="H215" s="36">
        <v>18</v>
      </c>
    </row>
    <row r="216" spans="1:8" ht="12" x14ac:dyDescent="0.2">
      <c r="A216" s="30"/>
      <c r="B216" s="31" t="s">
        <v>150</v>
      </c>
      <c r="C216" s="32">
        <v>2172389.2799999998</v>
      </c>
      <c r="D216" s="33">
        <v>16</v>
      </c>
      <c r="E216" s="39">
        <v>0</v>
      </c>
      <c r="F216" s="40">
        <v>0</v>
      </c>
      <c r="G216" s="35">
        <v>2172389.2799999998</v>
      </c>
      <c r="H216" s="36">
        <v>16</v>
      </c>
    </row>
    <row r="217" spans="1:8" ht="12" x14ac:dyDescent="0.2">
      <c r="A217" s="30"/>
      <c r="B217" s="31" t="s">
        <v>144</v>
      </c>
      <c r="C217" s="32">
        <v>1900840.62</v>
      </c>
      <c r="D217" s="33">
        <v>14</v>
      </c>
      <c r="E217" s="39">
        <v>1493517.63</v>
      </c>
      <c r="F217" s="45">
        <v>11</v>
      </c>
      <c r="G217" s="35">
        <v>3394358.25</v>
      </c>
      <c r="H217" s="36">
        <v>25</v>
      </c>
    </row>
    <row r="218" spans="1:8" x14ac:dyDescent="0.2">
      <c r="A218" s="30"/>
      <c r="B218" s="31" t="s">
        <v>145</v>
      </c>
      <c r="C218" s="32">
        <v>2036614.95</v>
      </c>
      <c r="D218" s="33">
        <v>15</v>
      </c>
      <c r="E218" s="32"/>
      <c r="F218" s="34"/>
      <c r="G218" s="35">
        <v>2036614.95</v>
      </c>
      <c r="H218" s="36">
        <v>15</v>
      </c>
    </row>
    <row r="219" spans="1:8" x14ac:dyDescent="0.2">
      <c r="A219" s="30"/>
      <c r="B219" s="31" t="s">
        <v>146</v>
      </c>
      <c r="C219" s="32">
        <v>1900840.62</v>
      </c>
      <c r="D219" s="33">
        <v>14</v>
      </c>
      <c r="E219" s="32"/>
      <c r="F219" s="34"/>
      <c r="G219" s="35">
        <v>1900840.62</v>
      </c>
      <c r="H219" s="36">
        <v>14</v>
      </c>
    </row>
    <row r="220" spans="1:8" x14ac:dyDescent="0.2">
      <c r="A220" s="30"/>
      <c r="B220" s="31" t="s">
        <v>147</v>
      </c>
      <c r="C220" s="32">
        <v>2036614.95</v>
      </c>
      <c r="D220" s="33">
        <v>15</v>
      </c>
      <c r="E220" s="32"/>
      <c r="F220" s="34"/>
      <c r="G220" s="35">
        <v>2036614.95</v>
      </c>
      <c r="H220" s="36">
        <v>15</v>
      </c>
    </row>
    <row r="221" spans="1:8" x14ac:dyDescent="0.2">
      <c r="A221" s="30"/>
      <c r="B221" s="31" t="s">
        <v>148</v>
      </c>
      <c r="C221" s="32">
        <v>1900840.62</v>
      </c>
      <c r="D221" s="33">
        <v>14</v>
      </c>
      <c r="E221" s="32"/>
      <c r="F221" s="34"/>
      <c r="G221" s="35">
        <v>1900840.62</v>
      </c>
      <c r="H221" s="36">
        <v>14</v>
      </c>
    </row>
    <row r="222" spans="1:8" ht="21" x14ac:dyDescent="0.2">
      <c r="A222" s="26"/>
      <c r="B222" s="27" t="s">
        <v>237</v>
      </c>
      <c r="C222" s="28">
        <v>6924617.8200000003</v>
      </c>
      <c r="D222" s="29">
        <v>34</v>
      </c>
      <c r="E222" s="28">
        <v>1425656.61</v>
      </c>
      <c r="F222" s="29">
        <v>7</v>
      </c>
      <c r="G222" s="28">
        <v>8350274.4299999997</v>
      </c>
      <c r="H222" s="29">
        <v>41</v>
      </c>
    </row>
    <row r="223" spans="1:8" ht="12" x14ac:dyDescent="0.2">
      <c r="A223" s="30"/>
      <c r="B223" s="31" t="s">
        <v>139</v>
      </c>
      <c r="C223" s="32">
        <v>203665.23</v>
      </c>
      <c r="D223" s="33">
        <v>1</v>
      </c>
      <c r="E223" s="39">
        <v>0</v>
      </c>
      <c r="F223" s="40">
        <v>0</v>
      </c>
      <c r="G223" s="35">
        <v>203665.23</v>
      </c>
      <c r="H223" s="36">
        <v>1</v>
      </c>
    </row>
    <row r="224" spans="1:8" ht="12" x14ac:dyDescent="0.2">
      <c r="A224" s="30"/>
      <c r="B224" s="31" t="s">
        <v>140</v>
      </c>
      <c r="C224" s="32">
        <v>407330.46</v>
      </c>
      <c r="D224" s="33">
        <v>2</v>
      </c>
      <c r="E224" s="39">
        <v>0</v>
      </c>
      <c r="F224" s="40">
        <v>0</v>
      </c>
      <c r="G224" s="35">
        <v>407330.46</v>
      </c>
      <c r="H224" s="36">
        <v>2</v>
      </c>
    </row>
    <row r="225" spans="1:8" ht="12" x14ac:dyDescent="0.2">
      <c r="A225" s="30"/>
      <c r="B225" s="31" t="s">
        <v>141</v>
      </c>
      <c r="C225" s="32">
        <v>610995.68999999994</v>
      </c>
      <c r="D225" s="33">
        <v>3</v>
      </c>
      <c r="E225" s="39">
        <v>0</v>
      </c>
      <c r="F225" s="40">
        <v>0</v>
      </c>
      <c r="G225" s="35">
        <v>610995.68999999994</v>
      </c>
      <c r="H225" s="36">
        <v>3</v>
      </c>
    </row>
    <row r="226" spans="1:8" ht="12" x14ac:dyDescent="0.2">
      <c r="A226" s="30"/>
      <c r="B226" s="31" t="s">
        <v>142</v>
      </c>
      <c r="C226" s="32">
        <v>814660.92</v>
      </c>
      <c r="D226" s="33">
        <v>4</v>
      </c>
      <c r="E226" s="39">
        <v>0</v>
      </c>
      <c r="F226" s="40">
        <v>0</v>
      </c>
      <c r="G226" s="35">
        <v>814660.92</v>
      </c>
      <c r="H226" s="36">
        <v>4</v>
      </c>
    </row>
    <row r="227" spans="1:8" ht="12" x14ac:dyDescent="0.2">
      <c r="A227" s="30"/>
      <c r="B227" s="31" t="s">
        <v>143</v>
      </c>
      <c r="C227" s="32">
        <v>610995.68999999994</v>
      </c>
      <c r="D227" s="33">
        <v>3</v>
      </c>
      <c r="E227" s="39">
        <v>0</v>
      </c>
      <c r="F227" s="40">
        <v>0</v>
      </c>
      <c r="G227" s="35">
        <v>610995.68999999994</v>
      </c>
      <c r="H227" s="36">
        <v>3</v>
      </c>
    </row>
    <row r="228" spans="1:8" ht="12" x14ac:dyDescent="0.2">
      <c r="A228" s="30"/>
      <c r="B228" s="31" t="s">
        <v>150</v>
      </c>
      <c r="C228" s="32">
        <v>814660.92</v>
      </c>
      <c r="D228" s="33">
        <v>4</v>
      </c>
      <c r="E228" s="39">
        <v>-407330.46</v>
      </c>
      <c r="F228" s="40">
        <v>-2</v>
      </c>
      <c r="G228" s="35">
        <v>407330.46</v>
      </c>
      <c r="H228" s="36">
        <v>2</v>
      </c>
    </row>
    <row r="229" spans="1:8" ht="12" x14ac:dyDescent="0.2">
      <c r="A229" s="30"/>
      <c r="B229" s="31" t="s">
        <v>144</v>
      </c>
      <c r="C229" s="32">
        <v>610995.68999999994</v>
      </c>
      <c r="D229" s="33">
        <v>3</v>
      </c>
      <c r="E229" s="39">
        <v>0</v>
      </c>
      <c r="F229" s="40">
        <v>0</v>
      </c>
      <c r="G229" s="35">
        <v>610995.68999999994</v>
      </c>
      <c r="H229" s="36">
        <v>3</v>
      </c>
    </row>
    <row r="230" spans="1:8" x14ac:dyDescent="0.2">
      <c r="A230" s="30"/>
      <c r="B230" s="31" t="s">
        <v>145</v>
      </c>
      <c r="C230" s="32">
        <v>814660.92</v>
      </c>
      <c r="D230" s="33">
        <v>4</v>
      </c>
      <c r="E230" s="32">
        <v>407330.46</v>
      </c>
      <c r="F230" s="34">
        <v>2</v>
      </c>
      <c r="G230" s="35">
        <v>1221991.3799999999</v>
      </c>
      <c r="H230" s="36">
        <v>6</v>
      </c>
    </row>
    <row r="231" spans="1:8" x14ac:dyDescent="0.2">
      <c r="A231" s="30"/>
      <c r="B231" s="31" t="s">
        <v>146</v>
      </c>
      <c r="C231" s="32">
        <v>610995.68999999994</v>
      </c>
      <c r="D231" s="33">
        <v>3</v>
      </c>
      <c r="E231" s="32">
        <v>407330.46</v>
      </c>
      <c r="F231" s="34">
        <v>2</v>
      </c>
      <c r="G231" s="35">
        <v>1018326.15</v>
      </c>
      <c r="H231" s="36">
        <v>5</v>
      </c>
    </row>
    <row r="232" spans="1:8" x14ac:dyDescent="0.2">
      <c r="A232" s="30"/>
      <c r="B232" s="31" t="s">
        <v>147</v>
      </c>
      <c r="C232" s="32">
        <v>814660.92</v>
      </c>
      <c r="D232" s="33">
        <v>4</v>
      </c>
      <c r="E232" s="32">
        <v>407330.46</v>
      </c>
      <c r="F232" s="34">
        <v>2</v>
      </c>
      <c r="G232" s="35">
        <v>1221991.3799999999</v>
      </c>
      <c r="H232" s="36">
        <v>6</v>
      </c>
    </row>
    <row r="233" spans="1:8" x14ac:dyDescent="0.2">
      <c r="A233" s="30"/>
      <c r="B233" s="31" t="s">
        <v>148</v>
      </c>
      <c r="C233" s="32">
        <v>610995.68999999994</v>
      </c>
      <c r="D233" s="33">
        <v>3</v>
      </c>
      <c r="E233" s="32">
        <v>610995.68999999994</v>
      </c>
      <c r="F233" s="34">
        <v>3</v>
      </c>
      <c r="G233" s="35">
        <v>1221991.3799999999</v>
      </c>
      <c r="H233" s="36">
        <v>6</v>
      </c>
    </row>
    <row r="234" spans="1:8" ht="21" x14ac:dyDescent="0.2">
      <c r="A234" s="26"/>
      <c r="B234" s="27" t="s">
        <v>238</v>
      </c>
      <c r="C234" s="28">
        <v>39656742.060000002</v>
      </c>
      <c r="D234" s="29">
        <v>226</v>
      </c>
      <c r="E234" s="28">
        <v>3509446.2</v>
      </c>
      <c r="F234" s="29">
        <v>20</v>
      </c>
      <c r="G234" s="28">
        <v>43166188.259999998</v>
      </c>
      <c r="H234" s="29">
        <v>246</v>
      </c>
    </row>
    <row r="235" spans="1:8" ht="12" x14ac:dyDescent="0.2">
      <c r="A235" s="30"/>
      <c r="B235" s="31" t="s">
        <v>138</v>
      </c>
      <c r="C235" s="32">
        <v>1579250.79</v>
      </c>
      <c r="D235" s="33">
        <v>9</v>
      </c>
      <c r="E235" s="39">
        <v>0</v>
      </c>
      <c r="F235" s="40">
        <v>0</v>
      </c>
      <c r="G235" s="35">
        <v>1579250.79</v>
      </c>
      <c r="H235" s="36">
        <v>9</v>
      </c>
    </row>
    <row r="236" spans="1:8" ht="12" x14ac:dyDescent="0.2">
      <c r="A236" s="30"/>
      <c r="B236" s="31" t="s">
        <v>139</v>
      </c>
      <c r="C236" s="32">
        <v>2807556.96</v>
      </c>
      <c r="D236" s="33">
        <v>16</v>
      </c>
      <c r="E236" s="39">
        <v>0</v>
      </c>
      <c r="F236" s="40">
        <v>0</v>
      </c>
      <c r="G236" s="35">
        <v>2807556.96</v>
      </c>
      <c r="H236" s="36">
        <v>16</v>
      </c>
    </row>
    <row r="237" spans="1:8" ht="12" x14ac:dyDescent="0.2">
      <c r="A237" s="30"/>
      <c r="B237" s="31" t="s">
        <v>140</v>
      </c>
      <c r="C237" s="32">
        <v>3509446.2</v>
      </c>
      <c r="D237" s="33">
        <v>20</v>
      </c>
      <c r="E237" s="39">
        <v>0</v>
      </c>
      <c r="F237" s="40">
        <v>0</v>
      </c>
      <c r="G237" s="35">
        <v>3509446.2</v>
      </c>
      <c r="H237" s="36">
        <v>20</v>
      </c>
    </row>
    <row r="238" spans="1:8" ht="12" x14ac:dyDescent="0.2">
      <c r="A238" s="30"/>
      <c r="B238" s="31" t="s">
        <v>141</v>
      </c>
      <c r="C238" s="32">
        <v>3509446.2</v>
      </c>
      <c r="D238" s="33">
        <v>20</v>
      </c>
      <c r="E238" s="39">
        <v>0</v>
      </c>
      <c r="F238" s="40">
        <v>0</v>
      </c>
      <c r="G238" s="35">
        <v>3509446.2</v>
      </c>
      <c r="H238" s="36">
        <v>20</v>
      </c>
    </row>
    <row r="239" spans="1:8" ht="12" x14ac:dyDescent="0.2">
      <c r="A239" s="30"/>
      <c r="B239" s="31" t="s">
        <v>142</v>
      </c>
      <c r="C239" s="32">
        <v>3684918.51</v>
      </c>
      <c r="D239" s="33">
        <v>21</v>
      </c>
      <c r="E239" s="39">
        <v>0</v>
      </c>
      <c r="F239" s="40">
        <v>0</v>
      </c>
      <c r="G239" s="35">
        <v>3684918.51</v>
      </c>
      <c r="H239" s="36">
        <v>21</v>
      </c>
    </row>
    <row r="240" spans="1:8" ht="12" x14ac:dyDescent="0.2">
      <c r="A240" s="30"/>
      <c r="B240" s="31" t="s">
        <v>143</v>
      </c>
      <c r="C240" s="32">
        <v>3509446.2</v>
      </c>
      <c r="D240" s="33">
        <v>20</v>
      </c>
      <c r="E240" s="39">
        <v>0</v>
      </c>
      <c r="F240" s="40">
        <v>0</v>
      </c>
      <c r="G240" s="35">
        <v>3509446.2</v>
      </c>
      <c r="H240" s="36">
        <v>20</v>
      </c>
    </row>
    <row r="241" spans="1:8" ht="12" x14ac:dyDescent="0.2">
      <c r="A241" s="30"/>
      <c r="B241" s="31" t="s">
        <v>150</v>
      </c>
      <c r="C241" s="32">
        <v>3684918.51</v>
      </c>
      <c r="D241" s="33">
        <v>21</v>
      </c>
      <c r="E241" s="39">
        <v>0</v>
      </c>
      <c r="F241" s="46">
        <v>0</v>
      </c>
      <c r="G241" s="35">
        <v>3684918.51</v>
      </c>
      <c r="H241" s="36">
        <v>21</v>
      </c>
    </row>
    <row r="242" spans="1:8" ht="12" x14ac:dyDescent="0.2">
      <c r="A242" s="30"/>
      <c r="B242" s="31" t="s">
        <v>144</v>
      </c>
      <c r="C242" s="32">
        <v>3509446.2</v>
      </c>
      <c r="D242" s="33">
        <v>20</v>
      </c>
      <c r="E242" s="39">
        <v>1052833.8600000001</v>
      </c>
      <c r="F242" s="40">
        <v>6</v>
      </c>
      <c r="G242" s="35">
        <v>4562280.0599999996</v>
      </c>
      <c r="H242" s="36">
        <v>26</v>
      </c>
    </row>
    <row r="243" spans="1:8" ht="12" x14ac:dyDescent="0.2">
      <c r="A243" s="30"/>
      <c r="B243" s="31" t="s">
        <v>145</v>
      </c>
      <c r="C243" s="32">
        <v>3684918.51</v>
      </c>
      <c r="D243" s="33">
        <v>21</v>
      </c>
      <c r="E243" s="39">
        <v>701889.24</v>
      </c>
      <c r="F243" s="40">
        <v>4</v>
      </c>
      <c r="G243" s="35">
        <v>4386807.75</v>
      </c>
      <c r="H243" s="36">
        <v>25</v>
      </c>
    </row>
    <row r="244" spans="1:8" ht="12" x14ac:dyDescent="0.2">
      <c r="A244" s="30"/>
      <c r="B244" s="31" t="s">
        <v>146</v>
      </c>
      <c r="C244" s="32">
        <v>3333973.89</v>
      </c>
      <c r="D244" s="33">
        <v>19</v>
      </c>
      <c r="E244" s="39">
        <v>701889.24</v>
      </c>
      <c r="F244" s="40">
        <v>4</v>
      </c>
      <c r="G244" s="35">
        <v>4035863.13</v>
      </c>
      <c r="H244" s="36">
        <v>23</v>
      </c>
    </row>
    <row r="245" spans="1:8" ht="12" x14ac:dyDescent="0.2">
      <c r="A245" s="30"/>
      <c r="B245" s="31" t="s">
        <v>147</v>
      </c>
      <c r="C245" s="32">
        <v>3509446.2</v>
      </c>
      <c r="D245" s="33">
        <v>20</v>
      </c>
      <c r="E245" s="39">
        <v>526416.93000000005</v>
      </c>
      <c r="F245" s="40">
        <v>3</v>
      </c>
      <c r="G245" s="35">
        <v>4035863.13</v>
      </c>
      <c r="H245" s="36">
        <v>23</v>
      </c>
    </row>
    <row r="246" spans="1:8" ht="12" x14ac:dyDescent="0.2">
      <c r="A246" s="30"/>
      <c r="B246" s="31" t="s">
        <v>148</v>
      </c>
      <c r="C246" s="32">
        <v>3333973.89</v>
      </c>
      <c r="D246" s="33">
        <v>19</v>
      </c>
      <c r="E246" s="39">
        <v>526416.93000000005</v>
      </c>
      <c r="F246" s="40">
        <v>3</v>
      </c>
      <c r="G246" s="35">
        <v>3860390.82</v>
      </c>
      <c r="H246" s="36">
        <v>22</v>
      </c>
    </row>
    <row r="247" spans="1:8" ht="21" x14ac:dyDescent="0.2">
      <c r="A247" s="26"/>
      <c r="B247" s="27" t="s">
        <v>239</v>
      </c>
      <c r="C247" s="28">
        <v>132858184.48</v>
      </c>
      <c r="D247" s="37">
        <v>392</v>
      </c>
      <c r="E247" s="28">
        <v>4744935.16</v>
      </c>
      <c r="F247" s="29">
        <v>14</v>
      </c>
      <c r="G247" s="28">
        <v>137603119.63999999</v>
      </c>
      <c r="H247" s="29">
        <v>406</v>
      </c>
    </row>
    <row r="248" spans="1:8" ht="12" x14ac:dyDescent="0.2">
      <c r="A248" s="30"/>
      <c r="B248" s="31" t="s">
        <v>138</v>
      </c>
      <c r="C248" s="32">
        <v>10845566.08</v>
      </c>
      <c r="D248" s="33">
        <v>32</v>
      </c>
      <c r="E248" s="39">
        <v>0</v>
      </c>
      <c r="F248" s="40">
        <v>0</v>
      </c>
      <c r="G248" s="35">
        <v>10845566.08</v>
      </c>
      <c r="H248" s="36">
        <v>32</v>
      </c>
    </row>
    <row r="249" spans="1:8" ht="12" x14ac:dyDescent="0.2">
      <c r="A249" s="30"/>
      <c r="B249" s="31" t="s">
        <v>139</v>
      </c>
      <c r="C249" s="32">
        <v>10845566.08</v>
      </c>
      <c r="D249" s="33">
        <v>32</v>
      </c>
      <c r="E249" s="39">
        <v>0</v>
      </c>
      <c r="F249" s="40">
        <v>0</v>
      </c>
      <c r="G249" s="35">
        <v>10845566.08</v>
      </c>
      <c r="H249" s="36">
        <v>32</v>
      </c>
    </row>
    <row r="250" spans="1:8" ht="12" x14ac:dyDescent="0.2">
      <c r="A250" s="30"/>
      <c r="B250" s="31" t="s">
        <v>140</v>
      </c>
      <c r="C250" s="32">
        <v>10845566.08</v>
      </c>
      <c r="D250" s="33">
        <v>32</v>
      </c>
      <c r="E250" s="39">
        <v>0</v>
      </c>
      <c r="F250" s="40">
        <v>0</v>
      </c>
      <c r="G250" s="35">
        <v>10845566.08</v>
      </c>
      <c r="H250" s="36">
        <v>32</v>
      </c>
    </row>
    <row r="251" spans="1:8" ht="12" x14ac:dyDescent="0.2">
      <c r="A251" s="30"/>
      <c r="B251" s="31" t="s">
        <v>141</v>
      </c>
      <c r="C251" s="32">
        <v>12879109.720000001</v>
      </c>
      <c r="D251" s="33">
        <v>38</v>
      </c>
      <c r="E251" s="39">
        <v>0</v>
      </c>
      <c r="F251" s="40">
        <v>0</v>
      </c>
      <c r="G251" s="35">
        <v>12879109.720000001</v>
      </c>
      <c r="H251" s="36">
        <v>38</v>
      </c>
    </row>
    <row r="252" spans="1:8" ht="12" x14ac:dyDescent="0.2">
      <c r="A252" s="30"/>
      <c r="B252" s="31" t="s">
        <v>142</v>
      </c>
      <c r="C252" s="32">
        <v>10845566.08</v>
      </c>
      <c r="D252" s="33">
        <v>32</v>
      </c>
      <c r="E252" s="39">
        <v>0</v>
      </c>
      <c r="F252" s="40">
        <v>0</v>
      </c>
      <c r="G252" s="35">
        <v>10845566.08</v>
      </c>
      <c r="H252" s="36">
        <v>32</v>
      </c>
    </row>
    <row r="253" spans="1:8" ht="12" x14ac:dyDescent="0.2">
      <c r="A253" s="30"/>
      <c r="B253" s="31" t="s">
        <v>143</v>
      </c>
      <c r="C253" s="32">
        <v>10845566.08</v>
      </c>
      <c r="D253" s="33">
        <v>32</v>
      </c>
      <c r="E253" s="39">
        <v>0</v>
      </c>
      <c r="F253" s="40">
        <v>0</v>
      </c>
      <c r="G253" s="35">
        <v>10845566.08</v>
      </c>
      <c r="H253" s="36">
        <v>32</v>
      </c>
    </row>
    <row r="254" spans="1:8" ht="12" x14ac:dyDescent="0.2">
      <c r="A254" s="30"/>
      <c r="B254" s="31" t="s">
        <v>150</v>
      </c>
      <c r="C254" s="32">
        <v>11184490.02</v>
      </c>
      <c r="D254" s="33">
        <v>33</v>
      </c>
      <c r="E254" s="39">
        <v>0</v>
      </c>
      <c r="F254" s="46">
        <v>0</v>
      </c>
      <c r="G254" s="35">
        <v>11184490.02</v>
      </c>
      <c r="H254" s="36">
        <v>33</v>
      </c>
    </row>
    <row r="255" spans="1:8" ht="12" x14ac:dyDescent="0.2">
      <c r="A255" s="30"/>
      <c r="B255" s="31" t="s">
        <v>144</v>
      </c>
      <c r="C255" s="32">
        <v>10845566.08</v>
      </c>
      <c r="D255" s="33">
        <v>32</v>
      </c>
      <c r="E255" s="39">
        <v>4744935.16</v>
      </c>
      <c r="F255" s="40">
        <v>14</v>
      </c>
      <c r="G255" s="35">
        <v>15590501.24</v>
      </c>
      <c r="H255" s="36">
        <v>46</v>
      </c>
    </row>
    <row r="256" spans="1:8" x14ac:dyDescent="0.2">
      <c r="A256" s="30"/>
      <c r="B256" s="31" t="s">
        <v>145</v>
      </c>
      <c r="C256" s="32">
        <v>10845566.08</v>
      </c>
      <c r="D256" s="33">
        <v>32</v>
      </c>
      <c r="E256" s="32"/>
      <c r="F256" s="34"/>
      <c r="G256" s="35">
        <v>10845566.08</v>
      </c>
      <c r="H256" s="36">
        <v>32</v>
      </c>
    </row>
    <row r="257" spans="1:8" x14ac:dyDescent="0.2">
      <c r="A257" s="30"/>
      <c r="B257" s="31" t="s">
        <v>146</v>
      </c>
      <c r="C257" s="32">
        <v>10845566.08</v>
      </c>
      <c r="D257" s="33">
        <v>32</v>
      </c>
      <c r="E257" s="32"/>
      <c r="F257" s="34"/>
      <c r="G257" s="35">
        <v>10845566.08</v>
      </c>
      <c r="H257" s="36">
        <v>32</v>
      </c>
    </row>
    <row r="258" spans="1:8" x14ac:dyDescent="0.2">
      <c r="A258" s="30"/>
      <c r="B258" s="31" t="s">
        <v>147</v>
      </c>
      <c r="C258" s="32">
        <v>11184490.02</v>
      </c>
      <c r="D258" s="33">
        <v>33</v>
      </c>
      <c r="E258" s="32"/>
      <c r="F258" s="34"/>
      <c r="G258" s="35">
        <v>11184490.02</v>
      </c>
      <c r="H258" s="36">
        <v>33</v>
      </c>
    </row>
    <row r="259" spans="1:8" x14ac:dyDescent="0.2">
      <c r="A259" s="30"/>
      <c r="B259" s="31" t="s">
        <v>148</v>
      </c>
      <c r="C259" s="32">
        <v>10845566.08</v>
      </c>
      <c r="D259" s="33">
        <v>32</v>
      </c>
      <c r="E259" s="32"/>
      <c r="F259" s="34"/>
      <c r="G259" s="35">
        <v>10845566.08</v>
      </c>
      <c r="H259" s="36">
        <v>32</v>
      </c>
    </row>
    <row r="260" spans="1:8" ht="21" x14ac:dyDescent="0.2">
      <c r="A260" s="26"/>
      <c r="B260" s="27" t="s">
        <v>240</v>
      </c>
      <c r="C260" s="28">
        <v>18521336.120000001</v>
      </c>
      <c r="D260" s="29">
        <v>119</v>
      </c>
      <c r="E260" s="28">
        <v>1867697.76</v>
      </c>
      <c r="F260" s="29">
        <v>12</v>
      </c>
      <c r="G260" s="28">
        <v>20389033.879999999</v>
      </c>
      <c r="H260" s="29">
        <v>131</v>
      </c>
    </row>
    <row r="261" spans="1:8" ht="12" x14ac:dyDescent="0.2">
      <c r="A261" s="30"/>
      <c r="B261" s="31" t="s">
        <v>138</v>
      </c>
      <c r="C261" s="32">
        <v>622565.92000000004</v>
      </c>
      <c r="D261" s="33">
        <v>4</v>
      </c>
      <c r="E261" s="39">
        <v>0</v>
      </c>
      <c r="F261" s="40">
        <v>0</v>
      </c>
      <c r="G261" s="35">
        <v>622565.92000000004</v>
      </c>
      <c r="H261" s="36">
        <v>4</v>
      </c>
    </row>
    <row r="262" spans="1:8" x14ac:dyDescent="0.2">
      <c r="A262" s="30"/>
      <c r="B262" s="31" t="s">
        <v>139</v>
      </c>
      <c r="C262" s="32">
        <v>155641.48000000001</v>
      </c>
      <c r="D262" s="33">
        <v>1</v>
      </c>
      <c r="E262" s="32">
        <v>0</v>
      </c>
      <c r="F262" s="34">
        <v>0</v>
      </c>
      <c r="G262" s="35">
        <v>155641.48000000001</v>
      </c>
      <c r="H262" s="36">
        <v>1</v>
      </c>
    </row>
    <row r="263" spans="1:8" ht="12" x14ac:dyDescent="0.2">
      <c r="A263" s="30"/>
      <c r="B263" s="31" t="s">
        <v>140</v>
      </c>
      <c r="C263" s="32">
        <v>1867697.76</v>
      </c>
      <c r="D263" s="33">
        <v>12</v>
      </c>
      <c r="E263" s="39">
        <v>0</v>
      </c>
      <c r="F263" s="40">
        <v>0</v>
      </c>
      <c r="G263" s="35">
        <v>1867697.76</v>
      </c>
      <c r="H263" s="36">
        <v>12</v>
      </c>
    </row>
    <row r="264" spans="1:8" ht="12" x14ac:dyDescent="0.2">
      <c r="A264" s="30"/>
      <c r="B264" s="31" t="s">
        <v>141</v>
      </c>
      <c r="C264" s="32">
        <v>1712056.28</v>
      </c>
      <c r="D264" s="33">
        <v>11</v>
      </c>
      <c r="E264" s="39">
        <v>0</v>
      </c>
      <c r="F264" s="40">
        <v>0</v>
      </c>
      <c r="G264" s="35">
        <v>1712056.28</v>
      </c>
      <c r="H264" s="36">
        <v>11</v>
      </c>
    </row>
    <row r="265" spans="1:8" ht="12" x14ac:dyDescent="0.2">
      <c r="A265" s="30"/>
      <c r="B265" s="31" t="s">
        <v>142</v>
      </c>
      <c r="C265" s="32">
        <v>1867697.76</v>
      </c>
      <c r="D265" s="33">
        <v>12</v>
      </c>
      <c r="E265" s="39">
        <v>0</v>
      </c>
      <c r="F265" s="40">
        <v>0</v>
      </c>
      <c r="G265" s="35">
        <v>1867697.76</v>
      </c>
      <c r="H265" s="36">
        <v>12</v>
      </c>
    </row>
    <row r="266" spans="1:8" ht="12" x14ac:dyDescent="0.2">
      <c r="A266" s="30"/>
      <c r="B266" s="31" t="s">
        <v>143</v>
      </c>
      <c r="C266" s="32">
        <v>1712056.28</v>
      </c>
      <c r="D266" s="33">
        <v>11</v>
      </c>
      <c r="E266" s="39">
        <v>0</v>
      </c>
      <c r="F266" s="40">
        <v>0</v>
      </c>
      <c r="G266" s="35">
        <v>1712056.28</v>
      </c>
      <c r="H266" s="36">
        <v>11</v>
      </c>
    </row>
    <row r="267" spans="1:8" ht="12" x14ac:dyDescent="0.2">
      <c r="A267" s="30"/>
      <c r="B267" s="31" t="s">
        <v>150</v>
      </c>
      <c r="C267" s="32">
        <v>1712056.28</v>
      </c>
      <c r="D267" s="33">
        <v>11</v>
      </c>
      <c r="E267" s="39">
        <v>-466924.44</v>
      </c>
      <c r="F267" s="40">
        <v>-3</v>
      </c>
      <c r="G267" s="35">
        <v>1245131.8400000001</v>
      </c>
      <c r="H267" s="36">
        <v>8</v>
      </c>
    </row>
    <row r="268" spans="1:8" ht="12" x14ac:dyDescent="0.2">
      <c r="A268" s="30"/>
      <c r="B268" s="31" t="s">
        <v>144</v>
      </c>
      <c r="C268" s="32">
        <v>1712056.28</v>
      </c>
      <c r="D268" s="33">
        <v>11</v>
      </c>
      <c r="E268" s="39">
        <v>-311282.96000000002</v>
      </c>
      <c r="F268" s="40">
        <v>-2</v>
      </c>
      <c r="G268" s="35">
        <v>1400773.32</v>
      </c>
      <c r="H268" s="36">
        <v>9</v>
      </c>
    </row>
    <row r="269" spans="1:8" ht="12" x14ac:dyDescent="0.2">
      <c r="A269" s="30"/>
      <c r="B269" s="31" t="s">
        <v>145</v>
      </c>
      <c r="C269" s="32">
        <v>1867697.76</v>
      </c>
      <c r="D269" s="33">
        <v>12</v>
      </c>
      <c r="E269" s="39">
        <v>622565.92000000004</v>
      </c>
      <c r="F269" s="40">
        <v>4</v>
      </c>
      <c r="G269" s="35">
        <v>2490263.6800000002</v>
      </c>
      <c r="H269" s="36">
        <v>16</v>
      </c>
    </row>
    <row r="270" spans="1:8" ht="12" x14ac:dyDescent="0.2">
      <c r="A270" s="30"/>
      <c r="B270" s="31" t="s">
        <v>146</v>
      </c>
      <c r="C270" s="32">
        <v>1712056.28</v>
      </c>
      <c r="D270" s="33">
        <v>11</v>
      </c>
      <c r="E270" s="39">
        <v>622565.92000000004</v>
      </c>
      <c r="F270" s="40">
        <v>4</v>
      </c>
      <c r="G270" s="35">
        <v>2334622.2000000002</v>
      </c>
      <c r="H270" s="36">
        <v>15</v>
      </c>
    </row>
    <row r="271" spans="1:8" ht="12" x14ac:dyDescent="0.2">
      <c r="A271" s="30"/>
      <c r="B271" s="31" t="s">
        <v>147</v>
      </c>
      <c r="C271" s="32">
        <v>1867697.76</v>
      </c>
      <c r="D271" s="33">
        <v>12</v>
      </c>
      <c r="E271" s="39">
        <v>622565.92000000004</v>
      </c>
      <c r="F271" s="40">
        <v>4</v>
      </c>
      <c r="G271" s="35">
        <v>2490263.6800000002</v>
      </c>
      <c r="H271" s="36">
        <v>16</v>
      </c>
    </row>
    <row r="272" spans="1:8" ht="12" x14ac:dyDescent="0.2">
      <c r="A272" s="30"/>
      <c r="B272" s="31" t="s">
        <v>148</v>
      </c>
      <c r="C272" s="32">
        <v>1712056.28</v>
      </c>
      <c r="D272" s="33">
        <v>11</v>
      </c>
      <c r="E272" s="39">
        <v>778207.4</v>
      </c>
      <c r="F272" s="40">
        <v>5</v>
      </c>
      <c r="G272" s="35">
        <v>2490263.6800000002</v>
      </c>
      <c r="H272" s="36">
        <v>16</v>
      </c>
    </row>
    <row r="273" spans="1:8" ht="21" x14ac:dyDescent="0.2">
      <c r="A273" s="26"/>
      <c r="B273" s="27" t="s">
        <v>241</v>
      </c>
      <c r="C273" s="28">
        <v>53618337.090000004</v>
      </c>
      <c r="D273" s="37">
        <v>229</v>
      </c>
      <c r="E273" s="28">
        <v>3043835.73</v>
      </c>
      <c r="F273" s="29">
        <v>13</v>
      </c>
      <c r="G273" s="28">
        <v>56662172.82</v>
      </c>
      <c r="H273" s="29">
        <v>242</v>
      </c>
    </row>
    <row r="274" spans="1:8" ht="12" x14ac:dyDescent="0.2">
      <c r="A274" s="30"/>
      <c r="B274" s="31" t="s">
        <v>138</v>
      </c>
      <c r="C274" s="32">
        <v>4214541.78</v>
      </c>
      <c r="D274" s="33">
        <v>18</v>
      </c>
      <c r="E274" s="39">
        <v>0</v>
      </c>
      <c r="F274" s="40">
        <v>0</v>
      </c>
      <c r="G274" s="35">
        <v>4214541.78</v>
      </c>
      <c r="H274" s="36">
        <v>18</v>
      </c>
    </row>
    <row r="275" spans="1:8" ht="12" x14ac:dyDescent="0.2">
      <c r="A275" s="30"/>
      <c r="B275" s="31" t="s">
        <v>139</v>
      </c>
      <c r="C275" s="32">
        <v>4214541.78</v>
      </c>
      <c r="D275" s="33">
        <v>18</v>
      </c>
      <c r="E275" s="39">
        <v>0</v>
      </c>
      <c r="F275" s="40">
        <v>0</v>
      </c>
      <c r="G275" s="35">
        <v>4214541.78</v>
      </c>
      <c r="H275" s="36">
        <v>18</v>
      </c>
    </row>
    <row r="276" spans="1:8" ht="12" x14ac:dyDescent="0.2">
      <c r="A276" s="30"/>
      <c r="B276" s="31" t="s">
        <v>140</v>
      </c>
      <c r="C276" s="32">
        <v>3980400.57</v>
      </c>
      <c r="D276" s="33">
        <v>17</v>
      </c>
      <c r="E276" s="39">
        <v>0</v>
      </c>
      <c r="F276" s="40">
        <v>0</v>
      </c>
      <c r="G276" s="35">
        <v>3980400.57</v>
      </c>
      <c r="H276" s="36">
        <v>17</v>
      </c>
    </row>
    <row r="277" spans="1:8" ht="12" x14ac:dyDescent="0.2">
      <c r="A277" s="30"/>
      <c r="B277" s="31" t="s">
        <v>141</v>
      </c>
      <c r="C277" s="32">
        <v>6321812.6699999999</v>
      </c>
      <c r="D277" s="33">
        <v>27</v>
      </c>
      <c r="E277" s="39">
        <v>0</v>
      </c>
      <c r="F277" s="40">
        <v>0</v>
      </c>
      <c r="G277" s="35">
        <v>6321812.6699999999</v>
      </c>
      <c r="H277" s="36">
        <v>27</v>
      </c>
    </row>
    <row r="278" spans="1:8" ht="12" x14ac:dyDescent="0.2">
      <c r="A278" s="30"/>
      <c r="B278" s="31" t="s">
        <v>142</v>
      </c>
      <c r="C278" s="32">
        <v>4214541.78</v>
      </c>
      <c r="D278" s="33">
        <v>18</v>
      </c>
      <c r="E278" s="39">
        <v>0</v>
      </c>
      <c r="F278" s="40">
        <v>0</v>
      </c>
      <c r="G278" s="35">
        <v>4214541.78</v>
      </c>
      <c r="H278" s="36">
        <v>18</v>
      </c>
    </row>
    <row r="279" spans="1:8" ht="12" x14ac:dyDescent="0.2">
      <c r="A279" s="30"/>
      <c r="B279" s="31" t="s">
        <v>143</v>
      </c>
      <c r="C279" s="32">
        <v>4916965.41</v>
      </c>
      <c r="D279" s="33">
        <v>21</v>
      </c>
      <c r="E279" s="39">
        <v>0</v>
      </c>
      <c r="F279" s="40">
        <v>0</v>
      </c>
      <c r="G279" s="35">
        <v>4916965.41</v>
      </c>
      <c r="H279" s="36">
        <v>21</v>
      </c>
    </row>
    <row r="280" spans="1:8" ht="12" x14ac:dyDescent="0.2">
      <c r="A280" s="30"/>
      <c r="B280" s="31" t="s">
        <v>150</v>
      </c>
      <c r="C280" s="32">
        <v>4448682.99</v>
      </c>
      <c r="D280" s="33">
        <v>19</v>
      </c>
      <c r="E280" s="39">
        <v>0</v>
      </c>
      <c r="F280" s="40">
        <v>0</v>
      </c>
      <c r="G280" s="35">
        <v>4448682.99</v>
      </c>
      <c r="H280" s="36">
        <v>19</v>
      </c>
    </row>
    <row r="281" spans="1:8" ht="12" x14ac:dyDescent="0.2">
      <c r="A281" s="30"/>
      <c r="B281" s="31" t="s">
        <v>144</v>
      </c>
      <c r="C281" s="32">
        <v>4214541.78</v>
      </c>
      <c r="D281" s="33">
        <v>18</v>
      </c>
      <c r="E281" s="39">
        <v>3043835.73</v>
      </c>
      <c r="F281" s="40">
        <v>13</v>
      </c>
      <c r="G281" s="35">
        <v>7258377.5099999998</v>
      </c>
      <c r="H281" s="36">
        <v>31</v>
      </c>
    </row>
    <row r="282" spans="1:8" x14ac:dyDescent="0.2">
      <c r="A282" s="30"/>
      <c r="B282" s="31" t="s">
        <v>145</v>
      </c>
      <c r="C282" s="32">
        <v>4448682.99</v>
      </c>
      <c r="D282" s="33">
        <v>19</v>
      </c>
      <c r="E282" s="32"/>
      <c r="F282" s="34"/>
      <c r="G282" s="35">
        <v>4448682.99</v>
      </c>
      <c r="H282" s="36">
        <v>19</v>
      </c>
    </row>
    <row r="283" spans="1:8" x14ac:dyDescent="0.2">
      <c r="A283" s="30"/>
      <c r="B283" s="31" t="s">
        <v>146</v>
      </c>
      <c r="C283" s="32">
        <v>4214541.78</v>
      </c>
      <c r="D283" s="33">
        <v>18</v>
      </c>
      <c r="E283" s="32"/>
      <c r="F283" s="34"/>
      <c r="G283" s="35">
        <v>4214541.78</v>
      </c>
      <c r="H283" s="36">
        <v>18</v>
      </c>
    </row>
    <row r="284" spans="1:8" x14ac:dyDescent="0.2">
      <c r="A284" s="30"/>
      <c r="B284" s="31" t="s">
        <v>147</v>
      </c>
      <c r="C284" s="32">
        <v>4448682.99</v>
      </c>
      <c r="D284" s="33">
        <v>19</v>
      </c>
      <c r="E284" s="32"/>
      <c r="F284" s="34"/>
      <c r="G284" s="35">
        <v>4448682.99</v>
      </c>
      <c r="H284" s="36">
        <v>19</v>
      </c>
    </row>
    <row r="285" spans="1:8" x14ac:dyDescent="0.2">
      <c r="A285" s="30"/>
      <c r="B285" s="31" t="s">
        <v>148</v>
      </c>
      <c r="C285" s="32">
        <v>3980400.57</v>
      </c>
      <c r="D285" s="33">
        <v>17</v>
      </c>
      <c r="E285" s="32"/>
      <c r="F285" s="34"/>
      <c r="G285" s="35">
        <v>3980400.57</v>
      </c>
      <c r="H285" s="36">
        <v>17</v>
      </c>
    </row>
    <row r="286" spans="1:8" ht="21" x14ac:dyDescent="0.2">
      <c r="A286" s="41"/>
      <c r="B286" s="27" t="s">
        <v>242</v>
      </c>
      <c r="C286" s="28">
        <f>C287+C288+C289+C290+C291+C292</f>
        <v>4431700.4400000004</v>
      </c>
      <c r="D286" s="29">
        <f>D287+D288+D289+D290+D291+D292</f>
        <v>6</v>
      </c>
      <c r="E286" s="28">
        <v>2215850.2200000002</v>
      </c>
      <c r="F286" s="29">
        <v>3</v>
      </c>
      <c r="G286" s="28">
        <f>C286+E286</f>
        <v>6647550.6600000001</v>
      </c>
      <c r="H286" s="29">
        <f>D286+F286</f>
        <v>9</v>
      </c>
    </row>
    <row r="287" spans="1:8" s="151" customFormat="1" x14ac:dyDescent="0.2">
      <c r="A287" s="148"/>
      <c r="B287" s="31" t="s">
        <v>138</v>
      </c>
      <c r="C287" s="152">
        <v>738616.74</v>
      </c>
      <c r="D287" s="153">
        <v>1</v>
      </c>
      <c r="E287" s="149"/>
      <c r="F287" s="150"/>
      <c r="G287" s="35">
        <f t="shared" ref="G287:G295" si="4">C287+E287</f>
        <v>738616.74</v>
      </c>
      <c r="H287" s="36">
        <f t="shared" ref="H287:H295" si="5">D287+F287</f>
        <v>1</v>
      </c>
    </row>
    <row r="288" spans="1:8" s="151" customFormat="1" x14ac:dyDescent="0.2">
      <c r="A288" s="148"/>
      <c r="B288" s="31" t="s">
        <v>139</v>
      </c>
      <c r="C288" s="152">
        <v>738616.74</v>
      </c>
      <c r="D288" s="153">
        <v>1</v>
      </c>
      <c r="E288" s="149"/>
      <c r="F288" s="150"/>
      <c r="G288" s="35">
        <f t="shared" si="4"/>
        <v>738616.74</v>
      </c>
      <c r="H288" s="36">
        <f t="shared" si="5"/>
        <v>1</v>
      </c>
    </row>
    <row r="289" spans="1:8" s="151" customFormat="1" x14ac:dyDescent="0.2">
      <c r="A289" s="148"/>
      <c r="B289" s="31" t="s">
        <v>140</v>
      </c>
      <c r="C289" s="152">
        <v>738616.74</v>
      </c>
      <c r="D289" s="153">
        <v>1</v>
      </c>
      <c r="E289" s="149"/>
      <c r="F289" s="150"/>
      <c r="G289" s="35">
        <f t="shared" si="4"/>
        <v>738616.74</v>
      </c>
      <c r="H289" s="36">
        <f t="shared" si="5"/>
        <v>1</v>
      </c>
    </row>
    <row r="290" spans="1:8" s="151" customFormat="1" x14ac:dyDescent="0.2">
      <c r="A290" s="148"/>
      <c r="B290" s="31" t="s">
        <v>141</v>
      </c>
      <c r="C290" s="152">
        <v>738616.74</v>
      </c>
      <c r="D290" s="153">
        <v>1</v>
      </c>
      <c r="E290" s="149"/>
      <c r="F290" s="150"/>
      <c r="G290" s="35">
        <f t="shared" si="4"/>
        <v>738616.74</v>
      </c>
      <c r="H290" s="36">
        <f t="shared" si="5"/>
        <v>1</v>
      </c>
    </row>
    <row r="291" spans="1:8" s="151" customFormat="1" x14ac:dyDescent="0.2">
      <c r="A291" s="148"/>
      <c r="B291" s="31" t="s">
        <v>142</v>
      </c>
      <c r="C291" s="152">
        <v>738616.74</v>
      </c>
      <c r="D291" s="153">
        <v>1</v>
      </c>
      <c r="E291" s="149"/>
      <c r="F291" s="150"/>
      <c r="G291" s="35">
        <f t="shared" si="4"/>
        <v>738616.74</v>
      </c>
      <c r="H291" s="36">
        <f t="shared" si="5"/>
        <v>1</v>
      </c>
    </row>
    <row r="292" spans="1:8" s="151" customFormat="1" x14ac:dyDescent="0.2">
      <c r="A292" s="148"/>
      <c r="B292" s="31" t="s">
        <v>150</v>
      </c>
      <c r="C292" s="152">
        <v>738616.74</v>
      </c>
      <c r="D292" s="153">
        <v>1</v>
      </c>
      <c r="E292" s="149"/>
      <c r="F292" s="150"/>
      <c r="G292" s="35">
        <f t="shared" si="4"/>
        <v>738616.74</v>
      </c>
      <c r="H292" s="36">
        <f t="shared" si="5"/>
        <v>1</v>
      </c>
    </row>
    <row r="293" spans="1:8" x14ac:dyDescent="0.2">
      <c r="A293" s="38"/>
      <c r="B293" s="31" t="s">
        <v>145</v>
      </c>
      <c r="C293" s="32"/>
      <c r="D293" s="33"/>
      <c r="E293" s="32">
        <v>738616.74</v>
      </c>
      <c r="F293" s="34">
        <v>1</v>
      </c>
      <c r="G293" s="35">
        <f t="shared" si="4"/>
        <v>738616.74</v>
      </c>
      <c r="H293" s="36">
        <f t="shared" si="5"/>
        <v>1</v>
      </c>
    </row>
    <row r="294" spans="1:8" x14ac:dyDescent="0.2">
      <c r="A294" s="38"/>
      <c r="B294" s="31" t="s">
        <v>146</v>
      </c>
      <c r="C294" s="32"/>
      <c r="D294" s="33"/>
      <c r="E294" s="32">
        <v>738616.74</v>
      </c>
      <c r="F294" s="34">
        <v>1</v>
      </c>
      <c r="G294" s="35">
        <f t="shared" si="4"/>
        <v>738616.74</v>
      </c>
      <c r="H294" s="36">
        <f t="shared" si="5"/>
        <v>1</v>
      </c>
    </row>
    <row r="295" spans="1:8" x14ac:dyDescent="0.2">
      <c r="A295" s="38"/>
      <c r="B295" s="31" t="s">
        <v>147</v>
      </c>
      <c r="C295" s="32"/>
      <c r="D295" s="33"/>
      <c r="E295" s="32">
        <v>738616.74</v>
      </c>
      <c r="F295" s="34">
        <v>1</v>
      </c>
      <c r="G295" s="35">
        <f t="shared" si="4"/>
        <v>738616.74</v>
      </c>
      <c r="H295" s="36">
        <f t="shared" si="5"/>
        <v>1</v>
      </c>
    </row>
    <row r="296" spans="1:8" ht="21" x14ac:dyDescent="0.2">
      <c r="A296" s="26"/>
      <c r="B296" s="27" t="s">
        <v>243</v>
      </c>
      <c r="C296" s="28">
        <v>26556362.300000001</v>
      </c>
      <c r="D296" s="29">
        <v>65</v>
      </c>
      <c r="E296" s="28">
        <v>5311272.46</v>
      </c>
      <c r="F296" s="29">
        <v>13</v>
      </c>
      <c r="G296" s="28">
        <v>31867634.760000002</v>
      </c>
      <c r="H296" s="29">
        <v>78</v>
      </c>
    </row>
    <row r="297" spans="1:8" ht="12" x14ac:dyDescent="0.2">
      <c r="A297" s="30"/>
      <c r="B297" s="31" t="s">
        <v>138</v>
      </c>
      <c r="C297" s="32">
        <v>817118.84</v>
      </c>
      <c r="D297" s="33">
        <v>2</v>
      </c>
      <c r="E297" s="39">
        <v>0</v>
      </c>
      <c r="F297" s="40">
        <v>0</v>
      </c>
      <c r="G297" s="35">
        <v>817118.84</v>
      </c>
      <c r="H297" s="36">
        <v>2</v>
      </c>
    </row>
    <row r="298" spans="1:8" ht="12" x14ac:dyDescent="0.2">
      <c r="A298" s="30"/>
      <c r="B298" s="31" t="s">
        <v>139</v>
      </c>
      <c r="C298" s="32">
        <v>2451356.52</v>
      </c>
      <c r="D298" s="33">
        <v>6</v>
      </c>
      <c r="E298" s="39">
        <v>0</v>
      </c>
      <c r="F298" s="40">
        <v>0</v>
      </c>
      <c r="G298" s="35">
        <v>2451356.52</v>
      </c>
      <c r="H298" s="36">
        <v>6</v>
      </c>
    </row>
    <row r="299" spans="1:8" ht="12" x14ac:dyDescent="0.2">
      <c r="A299" s="30"/>
      <c r="B299" s="31" t="s">
        <v>140</v>
      </c>
      <c r="C299" s="32">
        <v>1225678.26</v>
      </c>
      <c r="D299" s="33">
        <v>3</v>
      </c>
      <c r="E299" s="39">
        <v>0</v>
      </c>
      <c r="F299" s="40">
        <v>0</v>
      </c>
      <c r="G299" s="35">
        <v>1225678.26</v>
      </c>
      <c r="H299" s="36">
        <v>3</v>
      </c>
    </row>
    <row r="300" spans="1:8" ht="12" x14ac:dyDescent="0.2">
      <c r="A300" s="30"/>
      <c r="B300" s="31" t="s">
        <v>141</v>
      </c>
      <c r="C300" s="32">
        <v>1634237.68</v>
      </c>
      <c r="D300" s="33">
        <v>4</v>
      </c>
      <c r="E300" s="39">
        <v>0</v>
      </c>
      <c r="F300" s="40">
        <v>0</v>
      </c>
      <c r="G300" s="35">
        <v>1634237.68</v>
      </c>
      <c r="H300" s="36">
        <v>4</v>
      </c>
    </row>
    <row r="301" spans="1:8" ht="12" x14ac:dyDescent="0.2">
      <c r="A301" s="30"/>
      <c r="B301" s="31" t="s">
        <v>142</v>
      </c>
      <c r="C301" s="32">
        <v>817118.84</v>
      </c>
      <c r="D301" s="33">
        <v>2</v>
      </c>
      <c r="E301" s="39">
        <v>0</v>
      </c>
      <c r="F301" s="40">
        <v>0</v>
      </c>
      <c r="G301" s="35">
        <v>817118.84</v>
      </c>
      <c r="H301" s="36">
        <v>2</v>
      </c>
    </row>
    <row r="302" spans="1:8" ht="12" x14ac:dyDescent="0.2">
      <c r="A302" s="30"/>
      <c r="B302" s="31" t="s">
        <v>143</v>
      </c>
      <c r="C302" s="32">
        <v>1634237.68</v>
      </c>
      <c r="D302" s="33">
        <v>4</v>
      </c>
      <c r="E302" s="39">
        <v>0</v>
      </c>
      <c r="F302" s="40">
        <v>0</v>
      </c>
      <c r="G302" s="35">
        <v>1634237.68</v>
      </c>
      <c r="H302" s="36">
        <v>4</v>
      </c>
    </row>
    <row r="303" spans="1:8" ht="12" x14ac:dyDescent="0.2">
      <c r="A303" s="30"/>
      <c r="B303" s="31" t="s">
        <v>150</v>
      </c>
      <c r="C303" s="32">
        <v>3268475.36</v>
      </c>
      <c r="D303" s="33">
        <v>8</v>
      </c>
      <c r="E303" s="39">
        <v>-2859915.94</v>
      </c>
      <c r="F303" s="40">
        <v>-7</v>
      </c>
      <c r="G303" s="35">
        <v>408559.42</v>
      </c>
      <c r="H303" s="36">
        <v>1</v>
      </c>
    </row>
    <row r="304" spans="1:8" ht="12" x14ac:dyDescent="0.2">
      <c r="A304" s="30"/>
      <c r="B304" s="31" t="s">
        <v>144</v>
      </c>
      <c r="C304" s="32">
        <v>2859915.94</v>
      </c>
      <c r="D304" s="33">
        <v>7</v>
      </c>
      <c r="E304" s="39">
        <v>-1225678.26</v>
      </c>
      <c r="F304" s="40">
        <v>-3</v>
      </c>
      <c r="G304" s="35">
        <v>1634237.68</v>
      </c>
      <c r="H304" s="36">
        <v>4</v>
      </c>
    </row>
    <row r="305" spans="1:8" ht="12" x14ac:dyDescent="0.2">
      <c r="A305" s="30"/>
      <c r="B305" s="31" t="s">
        <v>145</v>
      </c>
      <c r="C305" s="32">
        <v>3268475.36</v>
      </c>
      <c r="D305" s="33">
        <v>8</v>
      </c>
      <c r="E305" s="39">
        <v>2451356.52</v>
      </c>
      <c r="F305" s="40">
        <v>6</v>
      </c>
      <c r="G305" s="35">
        <v>5719831.8799999999</v>
      </c>
      <c r="H305" s="36">
        <v>14</v>
      </c>
    </row>
    <row r="306" spans="1:8" ht="12" x14ac:dyDescent="0.2">
      <c r="A306" s="30"/>
      <c r="B306" s="31" t="s">
        <v>146</v>
      </c>
      <c r="C306" s="32">
        <v>2859915.94</v>
      </c>
      <c r="D306" s="33">
        <v>7</v>
      </c>
      <c r="E306" s="39">
        <v>2451356.52</v>
      </c>
      <c r="F306" s="40">
        <v>6</v>
      </c>
      <c r="G306" s="35">
        <v>5311272.46</v>
      </c>
      <c r="H306" s="36">
        <v>13</v>
      </c>
    </row>
    <row r="307" spans="1:8" ht="12" x14ac:dyDescent="0.2">
      <c r="A307" s="30"/>
      <c r="B307" s="31" t="s">
        <v>147</v>
      </c>
      <c r="C307" s="32">
        <v>3268475.36</v>
      </c>
      <c r="D307" s="33">
        <v>8</v>
      </c>
      <c r="E307" s="39">
        <v>2451356.52</v>
      </c>
      <c r="F307" s="40">
        <v>6</v>
      </c>
      <c r="G307" s="35">
        <v>5719831.8799999999</v>
      </c>
      <c r="H307" s="36">
        <v>14</v>
      </c>
    </row>
    <row r="308" spans="1:8" ht="12" x14ac:dyDescent="0.2">
      <c r="A308" s="30"/>
      <c r="B308" s="31" t="s">
        <v>148</v>
      </c>
      <c r="C308" s="32">
        <v>2451356.52</v>
      </c>
      <c r="D308" s="33">
        <v>6</v>
      </c>
      <c r="E308" s="39">
        <v>2042797.1</v>
      </c>
      <c r="F308" s="40">
        <v>5</v>
      </c>
      <c r="G308" s="35">
        <v>4494153.62</v>
      </c>
      <c r="H308" s="36">
        <v>11</v>
      </c>
    </row>
    <row r="309" spans="1:8" ht="21" x14ac:dyDescent="0.2">
      <c r="A309" s="26"/>
      <c r="B309" s="27" t="s">
        <v>244</v>
      </c>
      <c r="C309" s="28">
        <v>9062255.4000000004</v>
      </c>
      <c r="D309" s="28">
        <v>60</v>
      </c>
      <c r="E309" s="28">
        <v>-1510375.9</v>
      </c>
      <c r="F309" s="28">
        <v>-10</v>
      </c>
      <c r="G309" s="28">
        <v>7551879.5</v>
      </c>
      <c r="H309" s="28">
        <v>50</v>
      </c>
    </row>
    <row r="310" spans="1:8" ht="12" x14ac:dyDescent="0.2">
      <c r="A310" s="30"/>
      <c r="B310" s="31" t="s">
        <v>138</v>
      </c>
      <c r="C310" s="32">
        <v>755187.95</v>
      </c>
      <c r="D310" s="33">
        <v>5</v>
      </c>
      <c r="E310" s="39">
        <v>0</v>
      </c>
      <c r="F310" s="40">
        <v>0</v>
      </c>
      <c r="G310" s="35">
        <v>755187.95</v>
      </c>
      <c r="H310" s="36">
        <v>5</v>
      </c>
    </row>
    <row r="311" spans="1:8" ht="12" x14ac:dyDescent="0.2">
      <c r="A311" s="30"/>
      <c r="B311" s="31" t="s">
        <v>139</v>
      </c>
      <c r="C311" s="32">
        <v>755187.95</v>
      </c>
      <c r="D311" s="33">
        <v>5</v>
      </c>
      <c r="E311" s="39">
        <v>0</v>
      </c>
      <c r="F311" s="40">
        <v>0</v>
      </c>
      <c r="G311" s="35">
        <v>755187.95</v>
      </c>
      <c r="H311" s="36">
        <v>5</v>
      </c>
    </row>
    <row r="312" spans="1:8" ht="12" x14ac:dyDescent="0.2">
      <c r="A312" s="30"/>
      <c r="B312" s="31" t="s">
        <v>140</v>
      </c>
      <c r="C312" s="32">
        <v>755187.95</v>
      </c>
      <c r="D312" s="33">
        <v>5</v>
      </c>
      <c r="E312" s="39">
        <v>0</v>
      </c>
      <c r="F312" s="40">
        <v>0</v>
      </c>
      <c r="G312" s="35">
        <v>755187.95</v>
      </c>
      <c r="H312" s="36">
        <v>5</v>
      </c>
    </row>
    <row r="313" spans="1:8" ht="12" x14ac:dyDescent="0.2">
      <c r="A313" s="30"/>
      <c r="B313" s="31" t="s">
        <v>141</v>
      </c>
      <c r="C313" s="32">
        <v>755187.95</v>
      </c>
      <c r="D313" s="33">
        <v>5</v>
      </c>
      <c r="E313" s="39">
        <v>0</v>
      </c>
      <c r="F313" s="40">
        <v>0</v>
      </c>
      <c r="G313" s="35">
        <v>755187.95</v>
      </c>
      <c r="H313" s="36">
        <v>5</v>
      </c>
    </row>
    <row r="314" spans="1:8" ht="12" x14ac:dyDescent="0.2">
      <c r="A314" s="30"/>
      <c r="B314" s="31" t="s">
        <v>142</v>
      </c>
      <c r="C314" s="32">
        <v>755187.95</v>
      </c>
      <c r="D314" s="33">
        <v>5</v>
      </c>
      <c r="E314" s="39">
        <v>0</v>
      </c>
      <c r="F314" s="40">
        <v>0</v>
      </c>
      <c r="G314" s="35">
        <v>755187.95</v>
      </c>
      <c r="H314" s="36">
        <v>5</v>
      </c>
    </row>
    <row r="315" spans="1:8" ht="12" x14ac:dyDescent="0.2">
      <c r="A315" s="30"/>
      <c r="B315" s="31" t="s">
        <v>143</v>
      </c>
      <c r="C315" s="32">
        <v>755187.95</v>
      </c>
      <c r="D315" s="33">
        <v>5</v>
      </c>
      <c r="E315" s="39">
        <v>-755187.95</v>
      </c>
      <c r="F315" s="40">
        <v>-5</v>
      </c>
      <c r="G315" s="35">
        <v>0</v>
      </c>
      <c r="H315" s="36">
        <v>0</v>
      </c>
    </row>
    <row r="316" spans="1:8" ht="12" x14ac:dyDescent="0.2">
      <c r="A316" s="30"/>
      <c r="B316" s="31" t="s">
        <v>150</v>
      </c>
      <c r="C316" s="32">
        <v>755187.95</v>
      </c>
      <c r="D316" s="33">
        <v>5</v>
      </c>
      <c r="E316" s="39">
        <v>-755187.95</v>
      </c>
      <c r="F316" s="40">
        <v>-5</v>
      </c>
      <c r="G316" s="35">
        <v>0</v>
      </c>
      <c r="H316" s="36">
        <v>0</v>
      </c>
    </row>
    <row r="317" spans="1:8" ht="12" x14ac:dyDescent="0.2">
      <c r="A317" s="30"/>
      <c r="B317" s="31" t="s">
        <v>144</v>
      </c>
      <c r="C317" s="32">
        <v>755187.95</v>
      </c>
      <c r="D317" s="33">
        <v>5</v>
      </c>
      <c r="E317" s="39">
        <v>-453112.77</v>
      </c>
      <c r="F317" s="40">
        <v>-3</v>
      </c>
      <c r="G317" s="35">
        <v>302075.18</v>
      </c>
      <c r="H317" s="36">
        <v>2</v>
      </c>
    </row>
    <row r="318" spans="1:8" ht="12" x14ac:dyDescent="0.2">
      <c r="A318" s="30"/>
      <c r="B318" s="31" t="s">
        <v>145</v>
      </c>
      <c r="C318" s="32">
        <v>755187.95</v>
      </c>
      <c r="D318" s="33">
        <v>5</v>
      </c>
      <c r="E318" s="39">
        <v>0</v>
      </c>
      <c r="F318" s="40">
        <v>0</v>
      </c>
      <c r="G318" s="35">
        <v>755187.95</v>
      </c>
      <c r="H318" s="36">
        <v>5</v>
      </c>
    </row>
    <row r="319" spans="1:8" ht="12" x14ac:dyDescent="0.2">
      <c r="A319" s="30"/>
      <c r="B319" s="31" t="s">
        <v>146</v>
      </c>
      <c r="C319" s="32">
        <v>755187.95</v>
      </c>
      <c r="D319" s="33">
        <v>5</v>
      </c>
      <c r="E319" s="39">
        <v>151037.59</v>
      </c>
      <c r="F319" s="40">
        <v>1</v>
      </c>
      <c r="G319" s="35">
        <v>906225.54</v>
      </c>
      <c r="H319" s="36">
        <v>6</v>
      </c>
    </row>
    <row r="320" spans="1:8" ht="12" x14ac:dyDescent="0.2">
      <c r="A320" s="30"/>
      <c r="B320" s="31" t="s">
        <v>147</v>
      </c>
      <c r="C320" s="32">
        <v>755187.95</v>
      </c>
      <c r="D320" s="33">
        <v>5</v>
      </c>
      <c r="E320" s="39">
        <v>151037.59</v>
      </c>
      <c r="F320" s="40">
        <v>1</v>
      </c>
      <c r="G320" s="35">
        <v>906225.54</v>
      </c>
      <c r="H320" s="36">
        <v>6</v>
      </c>
    </row>
    <row r="321" spans="1:8" ht="12" x14ac:dyDescent="0.2">
      <c r="A321" s="30"/>
      <c r="B321" s="31" t="s">
        <v>148</v>
      </c>
      <c r="C321" s="32">
        <v>755187.95</v>
      </c>
      <c r="D321" s="33">
        <v>5</v>
      </c>
      <c r="E321" s="39">
        <v>151037.59</v>
      </c>
      <c r="F321" s="40">
        <v>1</v>
      </c>
      <c r="G321" s="35">
        <v>906225.54</v>
      </c>
      <c r="H321" s="36">
        <v>6</v>
      </c>
    </row>
    <row r="322" spans="1:8" ht="21" x14ac:dyDescent="0.2">
      <c r="A322" s="26"/>
      <c r="B322" s="27" t="s">
        <v>245</v>
      </c>
      <c r="C322" s="28">
        <v>928506.66</v>
      </c>
      <c r="D322" s="37">
        <v>3</v>
      </c>
      <c r="E322" s="28">
        <v>-309502.21999999997</v>
      </c>
      <c r="F322" s="29">
        <v>-1</v>
      </c>
      <c r="G322" s="28">
        <v>619004.43999999994</v>
      </c>
      <c r="H322" s="29">
        <v>2</v>
      </c>
    </row>
    <row r="323" spans="1:8" ht="12" x14ac:dyDescent="0.2">
      <c r="A323" s="30"/>
      <c r="B323" s="31" t="s">
        <v>138</v>
      </c>
      <c r="C323" s="32">
        <v>309502.21999999997</v>
      </c>
      <c r="D323" s="33">
        <v>1</v>
      </c>
      <c r="E323" s="39">
        <v>-309502.21999999997</v>
      </c>
      <c r="F323" s="40">
        <v>-1</v>
      </c>
      <c r="G323" s="35">
        <v>0</v>
      </c>
      <c r="H323" s="36">
        <v>0</v>
      </c>
    </row>
    <row r="324" spans="1:8" ht="12" x14ac:dyDescent="0.2">
      <c r="A324" s="30"/>
      <c r="B324" s="31" t="s">
        <v>139</v>
      </c>
      <c r="C324" s="32">
        <v>309502.21999999997</v>
      </c>
      <c r="D324" s="33">
        <v>1</v>
      </c>
      <c r="E324" s="39">
        <v>0</v>
      </c>
      <c r="F324" s="40">
        <v>0</v>
      </c>
      <c r="G324" s="35">
        <v>309502.21999999997</v>
      </c>
      <c r="H324" s="36">
        <v>1</v>
      </c>
    </row>
    <row r="325" spans="1:8" ht="12" x14ac:dyDescent="0.2">
      <c r="A325" s="30"/>
      <c r="B325" s="31" t="s">
        <v>140</v>
      </c>
      <c r="C325" s="32">
        <v>309502.21999999997</v>
      </c>
      <c r="D325" s="33">
        <v>1</v>
      </c>
      <c r="E325" s="39">
        <v>0</v>
      </c>
      <c r="F325" s="40">
        <v>0</v>
      </c>
      <c r="G325" s="35">
        <v>309502.21999999997</v>
      </c>
      <c r="H325" s="36">
        <v>1</v>
      </c>
    </row>
    <row r="326" spans="1:8" ht="12" x14ac:dyDescent="0.2">
      <c r="A326" s="30"/>
      <c r="B326" s="31" t="s">
        <v>141</v>
      </c>
      <c r="C326" s="44"/>
      <c r="D326" s="44"/>
      <c r="E326" s="39">
        <v>0</v>
      </c>
      <c r="F326" s="40">
        <v>0</v>
      </c>
      <c r="G326" s="35">
        <v>0</v>
      </c>
      <c r="H326" s="36">
        <v>0</v>
      </c>
    </row>
    <row r="327" spans="1:8" ht="12" x14ac:dyDescent="0.2">
      <c r="A327" s="30"/>
      <c r="B327" s="31" t="s">
        <v>143</v>
      </c>
      <c r="C327" s="44"/>
      <c r="D327" s="44"/>
      <c r="E327" s="39">
        <v>0</v>
      </c>
      <c r="F327" s="40">
        <v>0</v>
      </c>
      <c r="G327" s="35">
        <v>0</v>
      </c>
      <c r="H327" s="36">
        <v>0</v>
      </c>
    </row>
    <row r="328" spans="1:8" ht="21" x14ac:dyDescent="0.2">
      <c r="A328" s="26"/>
      <c r="B328" s="27" t="s">
        <v>246</v>
      </c>
      <c r="C328" s="28">
        <v>7978962</v>
      </c>
      <c r="D328" s="29">
        <v>50</v>
      </c>
      <c r="E328" s="28">
        <v>1276633.92</v>
      </c>
      <c r="F328" s="29">
        <v>8</v>
      </c>
      <c r="G328" s="28">
        <v>9255595.9199999999</v>
      </c>
      <c r="H328" s="29">
        <v>58</v>
      </c>
    </row>
    <row r="329" spans="1:8" ht="12" x14ac:dyDescent="0.2">
      <c r="A329" s="30"/>
      <c r="B329" s="31" t="s">
        <v>138</v>
      </c>
      <c r="C329" s="32">
        <v>638316.96</v>
      </c>
      <c r="D329" s="33">
        <v>4</v>
      </c>
      <c r="E329" s="39">
        <v>0</v>
      </c>
      <c r="F329" s="40">
        <v>0</v>
      </c>
      <c r="G329" s="35">
        <v>638316.96</v>
      </c>
      <c r="H329" s="36">
        <v>4</v>
      </c>
    </row>
    <row r="330" spans="1:8" ht="12" x14ac:dyDescent="0.2">
      <c r="A330" s="30"/>
      <c r="B330" s="31" t="s">
        <v>139</v>
      </c>
      <c r="C330" s="32">
        <v>638316.96</v>
      </c>
      <c r="D330" s="33">
        <v>4</v>
      </c>
      <c r="E330" s="39">
        <v>0</v>
      </c>
      <c r="F330" s="40">
        <v>0</v>
      </c>
      <c r="G330" s="35">
        <v>638316.96</v>
      </c>
      <c r="H330" s="36">
        <v>4</v>
      </c>
    </row>
    <row r="331" spans="1:8" ht="12" x14ac:dyDescent="0.2">
      <c r="A331" s="30"/>
      <c r="B331" s="31" t="s">
        <v>140</v>
      </c>
      <c r="C331" s="32">
        <v>638316.96</v>
      </c>
      <c r="D331" s="33">
        <v>4</v>
      </c>
      <c r="E331" s="39">
        <v>0</v>
      </c>
      <c r="F331" s="40">
        <v>0</v>
      </c>
      <c r="G331" s="35">
        <v>638316.96</v>
      </c>
      <c r="H331" s="36">
        <v>4</v>
      </c>
    </row>
    <row r="332" spans="1:8" ht="12" x14ac:dyDescent="0.2">
      <c r="A332" s="30"/>
      <c r="B332" s="31" t="s">
        <v>141</v>
      </c>
      <c r="C332" s="32">
        <v>638316.96</v>
      </c>
      <c r="D332" s="33">
        <v>4</v>
      </c>
      <c r="E332" s="39">
        <v>0</v>
      </c>
      <c r="F332" s="40">
        <v>0</v>
      </c>
      <c r="G332" s="35">
        <v>638316.96</v>
      </c>
      <c r="H332" s="36">
        <v>4</v>
      </c>
    </row>
    <row r="333" spans="1:8" ht="12" x14ac:dyDescent="0.2">
      <c r="A333" s="30"/>
      <c r="B333" s="31" t="s">
        <v>142</v>
      </c>
      <c r="C333" s="32">
        <v>638316.96</v>
      </c>
      <c r="D333" s="33">
        <v>4</v>
      </c>
      <c r="E333" s="39">
        <v>0</v>
      </c>
      <c r="F333" s="40">
        <v>0</v>
      </c>
      <c r="G333" s="35">
        <v>638316.96</v>
      </c>
      <c r="H333" s="36">
        <v>4</v>
      </c>
    </row>
    <row r="334" spans="1:8" ht="12" x14ac:dyDescent="0.2">
      <c r="A334" s="30"/>
      <c r="B334" s="31" t="s">
        <v>143</v>
      </c>
      <c r="C334" s="32">
        <v>638316.96</v>
      </c>
      <c r="D334" s="33">
        <v>4</v>
      </c>
      <c r="E334" s="39">
        <v>0</v>
      </c>
      <c r="F334" s="40">
        <v>0</v>
      </c>
      <c r="G334" s="35">
        <v>638316.96</v>
      </c>
      <c r="H334" s="36">
        <v>4</v>
      </c>
    </row>
    <row r="335" spans="1:8" ht="12" x14ac:dyDescent="0.2">
      <c r="A335" s="30"/>
      <c r="B335" s="31" t="s">
        <v>150</v>
      </c>
      <c r="C335" s="32">
        <v>638316.96</v>
      </c>
      <c r="D335" s="33">
        <v>4</v>
      </c>
      <c r="E335" s="39">
        <v>0</v>
      </c>
      <c r="F335" s="40">
        <v>0</v>
      </c>
      <c r="G335" s="35">
        <v>638316.96</v>
      </c>
      <c r="H335" s="36">
        <v>4</v>
      </c>
    </row>
    <row r="336" spans="1:8" ht="12" x14ac:dyDescent="0.2">
      <c r="A336" s="30"/>
      <c r="B336" s="31" t="s">
        <v>144</v>
      </c>
      <c r="C336" s="32">
        <v>638316.96</v>
      </c>
      <c r="D336" s="33">
        <v>4</v>
      </c>
      <c r="E336" s="39">
        <v>797896.2</v>
      </c>
      <c r="F336" s="45">
        <v>5</v>
      </c>
      <c r="G336" s="35">
        <v>1436213.16</v>
      </c>
      <c r="H336" s="36">
        <v>9</v>
      </c>
    </row>
    <row r="337" spans="1:8" ht="12" x14ac:dyDescent="0.2">
      <c r="A337" s="30"/>
      <c r="B337" s="31" t="s">
        <v>145</v>
      </c>
      <c r="C337" s="32">
        <v>797896.2</v>
      </c>
      <c r="D337" s="33">
        <v>5</v>
      </c>
      <c r="E337" s="39">
        <v>0</v>
      </c>
      <c r="F337" s="45">
        <v>0</v>
      </c>
      <c r="G337" s="35">
        <v>797896.2</v>
      </c>
      <c r="H337" s="36">
        <v>5</v>
      </c>
    </row>
    <row r="338" spans="1:8" ht="12" x14ac:dyDescent="0.2">
      <c r="A338" s="30"/>
      <c r="B338" s="31" t="s">
        <v>146</v>
      </c>
      <c r="C338" s="32">
        <v>638316.96</v>
      </c>
      <c r="D338" s="33">
        <v>4</v>
      </c>
      <c r="E338" s="39">
        <v>159579.24</v>
      </c>
      <c r="F338" s="45">
        <v>1</v>
      </c>
      <c r="G338" s="35">
        <v>797896.2</v>
      </c>
      <c r="H338" s="36">
        <v>5</v>
      </c>
    </row>
    <row r="339" spans="1:8" ht="12" x14ac:dyDescent="0.2">
      <c r="A339" s="30"/>
      <c r="B339" s="31" t="s">
        <v>147</v>
      </c>
      <c r="C339" s="32">
        <v>797896.2</v>
      </c>
      <c r="D339" s="33">
        <v>5</v>
      </c>
      <c r="E339" s="39">
        <v>159579.24</v>
      </c>
      <c r="F339" s="45">
        <v>1</v>
      </c>
      <c r="G339" s="35">
        <v>957475.44</v>
      </c>
      <c r="H339" s="36">
        <v>6</v>
      </c>
    </row>
    <row r="340" spans="1:8" ht="12" x14ac:dyDescent="0.2">
      <c r="A340" s="30"/>
      <c r="B340" s="31" t="s">
        <v>148</v>
      </c>
      <c r="C340" s="32">
        <v>638316.96</v>
      </c>
      <c r="D340" s="33">
        <v>4</v>
      </c>
      <c r="E340" s="39">
        <v>159579.24</v>
      </c>
      <c r="F340" s="45">
        <v>1</v>
      </c>
      <c r="G340" s="35">
        <v>797896.2</v>
      </c>
      <c r="H340" s="36">
        <v>5</v>
      </c>
    </row>
    <row r="341" spans="1:8" ht="21" x14ac:dyDescent="0.2">
      <c r="A341" s="26"/>
      <c r="B341" s="27" t="s">
        <v>247</v>
      </c>
      <c r="C341" s="28">
        <v>48063056</v>
      </c>
      <c r="D341" s="29">
        <v>200</v>
      </c>
      <c r="E341" s="28">
        <v>5767566.7199999997</v>
      </c>
      <c r="F341" s="29">
        <v>24</v>
      </c>
      <c r="G341" s="28">
        <v>53830622.719999999</v>
      </c>
      <c r="H341" s="29">
        <v>224</v>
      </c>
    </row>
    <row r="342" spans="1:8" ht="12" x14ac:dyDescent="0.2">
      <c r="A342" s="30"/>
      <c r="B342" s="31" t="s">
        <v>138</v>
      </c>
      <c r="C342" s="32">
        <v>4085359.76</v>
      </c>
      <c r="D342" s="33">
        <v>17</v>
      </c>
      <c r="E342" s="39">
        <v>0</v>
      </c>
      <c r="F342" s="40">
        <v>0</v>
      </c>
      <c r="G342" s="35">
        <v>4085359.76</v>
      </c>
      <c r="H342" s="36">
        <v>17</v>
      </c>
    </row>
    <row r="343" spans="1:8" ht="12" x14ac:dyDescent="0.2">
      <c r="A343" s="30"/>
      <c r="B343" s="31" t="s">
        <v>139</v>
      </c>
      <c r="C343" s="32">
        <v>4085359.76</v>
      </c>
      <c r="D343" s="33">
        <v>17</v>
      </c>
      <c r="E343" s="39">
        <v>0</v>
      </c>
      <c r="F343" s="40">
        <v>0</v>
      </c>
      <c r="G343" s="35">
        <v>4085359.76</v>
      </c>
      <c r="H343" s="36">
        <v>17</v>
      </c>
    </row>
    <row r="344" spans="1:8" ht="12" x14ac:dyDescent="0.2">
      <c r="A344" s="30"/>
      <c r="B344" s="31" t="s">
        <v>140</v>
      </c>
      <c r="C344" s="32">
        <v>4085359.76</v>
      </c>
      <c r="D344" s="33">
        <v>17</v>
      </c>
      <c r="E344" s="39">
        <v>0</v>
      </c>
      <c r="F344" s="40">
        <v>0</v>
      </c>
      <c r="G344" s="35">
        <v>4085359.76</v>
      </c>
      <c r="H344" s="36">
        <v>17</v>
      </c>
    </row>
    <row r="345" spans="1:8" ht="12" x14ac:dyDescent="0.2">
      <c r="A345" s="30"/>
      <c r="B345" s="31" t="s">
        <v>141</v>
      </c>
      <c r="C345" s="32">
        <v>4085359.76</v>
      </c>
      <c r="D345" s="33">
        <v>17</v>
      </c>
      <c r="E345" s="39">
        <v>0</v>
      </c>
      <c r="F345" s="40">
        <v>0</v>
      </c>
      <c r="G345" s="35">
        <v>4085359.76</v>
      </c>
      <c r="H345" s="36">
        <v>17</v>
      </c>
    </row>
    <row r="346" spans="1:8" ht="12" x14ac:dyDescent="0.2">
      <c r="A346" s="30"/>
      <c r="B346" s="31" t="s">
        <v>142</v>
      </c>
      <c r="C346" s="32">
        <v>4085359.76</v>
      </c>
      <c r="D346" s="33">
        <v>17</v>
      </c>
      <c r="E346" s="39">
        <v>0</v>
      </c>
      <c r="F346" s="40">
        <v>0</v>
      </c>
      <c r="G346" s="35">
        <v>4085359.76</v>
      </c>
      <c r="H346" s="36">
        <v>17</v>
      </c>
    </row>
    <row r="347" spans="1:8" ht="12" x14ac:dyDescent="0.2">
      <c r="A347" s="30"/>
      <c r="B347" s="31" t="s">
        <v>143</v>
      </c>
      <c r="C347" s="32">
        <v>3845044.48</v>
      </c>
      <c r="D347" s="33">
        <v>16</v>
      </c>
      <c r="E347" s="39">
        <v>0</v>
      </c>
      <c r="F347" s="40">
        <v>0</v>
      </c>
      <c r="G347" s="35">
        <v>3845044.48</v>
      </c>
      <c r="H347" s="36">
        <v>16</v>
      </c>
    </row>
    <row r="348" spans="1:8" ht="12" x14ac:dyDescent="0.2">
      <c r="A348" s="30"/>
      <c r="B348" s="31" t="s">
        <v>150</v>
      </c>
      <c r="C348" s="32">
        <v>4085359.76</v>
      </c>
      <c r="D348" s="33">
        <v>17</v>
      </c>
      <c r="E348" s="39">
        <v>0</v>
      </c>
      <c r="F348" s="40">
        <v>0</v>
      </c>
      <c r="G348" s="35">
        <v>4085359.76</v>
      </c>
      <c r="H348" s="36">
        <v>17</v>
      </c>
    </row>
    <row r="349" spans="1:8" ht="12" x14ac:dyDescent="0.2">
      <c r="A349" s="30"/>
      <c r="B349" s="31" t="s">
        <v>144</v>
      </c>
      <c r="C349" s="32">
        <v>3845044.48</v>
      </c>
      <c r="D349" s="33">
        <v>16</v>
      </c>
      <c r="E349" s="39">
        <v>3364413.92</v>
      </c>
      <c r="F349" s="40">
        <v>14</v>
      </c>
      <c r="G349" s="35">
        <v>7209458.4000000004</v>
      </c>
      <c r="H349" s="36">
        <v>30</v>
      </c>
    </row>
    <row r="350" spans="1:8" ht="12" x14ac:dyDescent="0.2">
      <c r="A350" s="30"/>
      <c r="B350" s="31" t="s">
        <v>145</v>
      </c>
      <c r="C350" s="32">
        <v>4085359.76</v>
      </c>
      <c r="D350" s="33">
        <v>17</v>
      </c>
      <c r="E350" s="39">
        <v>480630.56</v>
      </c>
      <c r="F350" s="40">
        <v>2</v>
      </c>
      <c r="G350" s="35">
        <v>4565990.32</v>
      </c>
      <c r="H350" s="36">
        <v>19</v>
      </c>
    </row>
    <row r="351" spans="1:8" ht="12" x14ac:dyDescent="0.2">
      <c r="A351" s="30"/>
      <c r="B351" s="31" t="s">
        <v>146</v>
      </c>
      <c r="C351" s="32">
        <v>3845044.48</v>
      </c>
      <c r="D351" s="33">
        <v>16</v>
      </c>
      <c r="E351" s="39">
        <v>720945.84</v>
      </c>
      <c r="F351" s="40">
        <v>3</v>
      </c>
      <c r="G351" s="35">
        <v>4565990.32</v>
      </c>
      <c r="H351" s="36">
        <v>19</v>
      </c>
    </row>
    <row r="352" spans="1:8" ht="12" x14ac:dyDescent="0.2">
      <c r="A352" s="30"/>
      <c r="B352" s="31" t="s">
        <v>147</v>
      </c>
      <c r="C352" s="32">
        <v>4085359.76</v>
      </c>
      <c r="D352" s="33">
        <v>17</v>
      </c>
      <c r="E352" s="39">
        <v>720945.84</v>
      </c>
      <c r="F352" s="40">
        <v>3</v>
      </c>
      <c r="G352" s="35">
        <v>4806305.5999999996</v>
      </c>
      <c r="H352" s="36">
        <v>20</v>
      </c>
    </row>
    <row r="353" spans="1:8" ht="12" x14ac:dyDescent="0.2">
      <c r="A353" s="30"/>
      <c r="B353" s="31" t="s">
        <v>148</v>
      </c>
      <c r="C353" s="32">
        <v>3845044.48</v>
      </c>
      <c r="D353" s="33">
        <v>16</v>
      </c>
      <c r="E353" s="39">
        <v>480630.56</v>
      </c>
      <c r="F353" s="40">
        <v>2</v>
      </c>
      <c r="G353" s="35">
        <v>4325675.04</v>
      </c>
      <c r="H353" s="36">
        <v>18</v>
      </c>
    </row>
    <row r="354" spans="1:8" x14ac:dyDescent="0.2">
      <c r="A354" s="26"/>
      <c r="B354" s="27" t="s">
        <v>248</v>
      </c>
      <c r="C354" s="28">
        <v>17533641.800000001</v>
      </c>
      <c r="D354" s="37">
        <v>164</v>
      </c>
      <c r="E354" s="28">
        <v>-1176036.95</v>
      </c>
      <c r="F354" s="29">
        <v>-11</v>
      </c>
      <c r="G354" s="28">
        <v>16357604.85</v>
      </c>
      <c r="H354" s="29">
        <v>153</v>
      </c>
    </row>
    <row r="355" spans="1:8" ht="12" x14ac:dyDescent="0.2">
      <c r="A355" s="30"/>
      <c r="B355" s="31" t="s">
        <v>138</v>
      </c>
      <c r="C355" s="32">
        <v>1496774.3</v>
      </c>
      <c r="D355" s="33">
        <v>14</v>
      </c>
      <c r="E355" s="39">
        <v>0</v>
      </c>
      <c r="F355" s="40">
        <v>0</v>
      </c>
      <c r="G355" s="35">
        <v>1496774.3</v>
      </c>
      <c r="H355" s="36">
        <v>14</v>
      </c>
    </row>
    <row r="356" spans="1:8" ht="12" x14ac:dyDescent="0.2">
      <c r="A356" s="30"/>
      <c r="B356" s="31" t="s">
        <v>139</v>
      </c>
      <c r="C356" s="32">
        <v>1496774.3</v>
      </c>
      <c r="D356" s="33">
        <v>14</v>
      </c>
      <c r="E356" s="39">
        <v>0</v>
      </c>
      <c r="F356" s="40">
        <v>0</v>
      </c>
      <c r="G356" s="35">
        <v>1496774.3</v>
      </c>
      <c r="H356" s="36">
        <v>14</v>
      </c>
    </row>
    <row r="357" spans="1:8" ht="12" x14ac:dyDescent="0.2">
      <c r="A357" s="30"/>
      <c r="B357" s="31" t="s">
        <v>140</v>
      </c>
      <c r="C357" s="32">
        <v>1496774.3</v>
      </c>
      <c r="D357" s="33">
        <v>14</v>
      </c>
      <c r="E357" s="39">
        <v>0</v>
      </c>
      <c r="F357" s="40">
        <v>0</v>
      </c>
      <c r="G357" s="35">
        <v>1496774.3</v>
      </c>
      <c r="H357" s="36">
        <v>14</v>
      </c>
    </row>
    <row r="358" spans="1:8" ht="12" x14ac:dyDescent="0.2">
      <c r="A358" s="30"/>
      <c r="B358" s="31" t="s">
        <v>141</v>
      </c>
      <c r="C358" s="32">
        <v>1496774.3</v>
      </c>
      <c r="D358" s="33">
        <v>14</v>
      </c>
      <c r="E358" s="39">
        <v>0</v>
      </c>
      <c r="F358" s="40">
        <v>0</v>
      </c>
      <c r="G358" s="35">
        <v>1496774.3</v>
      </c>
      <c r="H358" s="36">
        <v>14</v>
      </c>
    </row>
    <row r="359" spans="1:8" ht="12" x14ac:dyDescent="0.2">
      <c r="A359" s="30"/>
      <c r="B359" s="31" t="s">
        <v>142</v>
      </c>
      <c r="C359" s="32">
        <v>1496774.3</v>
      </c>
      <c r="D359" s="33">
        <v>14</v>
      </c>
      <c r="E359" s="39">
        <v>0</v>
      </c>
      <c r="F359" s="40">
        <v>0</v>
      </c>
      <c r="G359" s="35">
        <v>1496774.3</v>
      </c>
      <c r="H359" s="36">
        <v>14</v>
      </c>
    </row>
    <row r="360" spans="1:8" ht="12" x14ac:dyDescent="0.2">
      <c r="A360" s="30"/>
      <c r="B360" s="31" t="s">
        <v>143</v>
      </c>
      <c r="C360" s="32">
        <v>1389861.85</v>
      </c>
      <c r="D360" s="33">
        <v>13</v>
      </c>
      <c r="E360" s="39">
        <v>-320737.34999999998</v>
      </c>
      <c r="F360" s="40">
        <v>-3</v>
      </c>
      <c r="G360" s="35">
        <v>1069124.5</v>
      </c>
      <c r="H360" s="36">
        <v>10</v>
      </c>
    </row>
    <row r="361" spans="1:8" ht="12" x14ac:dyDescent="0.2">
      <c r="A361" s="30"/>
      <c r="B361" s="31" t="s">
        <v>150</v>
      </c>
      <c r="C361" s="32">
        <v>1496774.3</v>
      </c>
      <c r="D361" s="33">
        <v>14</v>
      </c>
      <c r="E361" s="39">
        <v>-320737.34999999998</v>
      </c>
      <c r="F361" s="40">
        <v>-3</v>
      </c>
      <c r="G361" s="35">
        <v>1176036.95</v>
      </c>
      <c r="H361" s="36">
        <v>11</v>
      </c>
    </row>
    <row r="362" spans="1:8" ht="12" x14ac:dyDescent="0.2">
      <c r="A362" s="30"/>
      <c r="B362" s="31" t="s">
        <v>144</v>
      </c>
      <c r="C362" s="32">
        <v>1389861.85</v>
      </c>
      <c r="D362" s="33">
        <v>13</v>
      </c>
      <c r="E362" s="39">
        <v>-534562.25</v>
      </c>
      <c r="F362" s="40">
        <v>-5</v>
      </c>
      <c r="G362" s="35">
        <v>855299.6</v>
      </c>
      <c r="H362" s="36">
        <v>8</v>
      </c>
    </row>
    <row r="363" spans="1:8" x14ac:dyDescent="0.2">
      <c r="A363" s="30"/>
      <c r="B363" s="31" t="s">
        <v>145</v>
      </c>
      <c r="C363" s="32">
        <v>1496774.3</v>
      </c>
      <c r="D363" s="33">
        <v>14</v>
      </c>
      <c r="E363" s="32"/>
      <c r="F363" s="34"/>
      <c r="G363" s="35">
        <v>1496774.3</v>
      </c>
      <c r="H363" s="36">
        <v>14</v>
      </c>
    </row>
    <row r="364" spans="1:8" x14ac:dyDescent="0.2">
      <c r="A364" s="30"/>
      <c r="B364" s="31" t="s">
        <v>146</v>
      </c>
      <c r="C364" s="32">
        <v>1389861.85</v>
      </c>
      <c r="D364" s="33">
        <v>13</v>
      </c>
      <c r="E364" s="32"/>
      <c r="F364" s="34"/>
      <c r="G364" s="35">
        <v>1389861.85</v>
      </c>
      <c r="H364" s="36">
        <v>13</v>
      </c>
    </row>
    <row r="365" spans="1:8" x14ac:dyDescent="0.2">
      <c r="A365" s="30"/>
      <c r="B365" s="31" t="s">
        <v>147</v>
      </c>
      <c r="C365" s="32">
        <v>1496774.3</v>
      </c>
      <c r="D365" s="33">
        <v>14</v>
      </c>
      <c r="E365" s="32"/>
      <c r="F365" s="34"/>
      <c r="G365" s="35">
        <v>1496774.3</v>
      </c>
      <c r="H365" s="36">
        <v>14</v>
      </c>
    </row>
    <row r="366" spans="1:8" x14ac:dyDescent="0.2">
      <c r="A366" s="30"/>
      <c r="B366" s="31" t="s">
        <v>148</v>
      </c>
      <c r="C366" s="32">
        <v>1389861.85</v>
      </c>
      <c r="D366" s="33">
        <v>13</v>
      </c>
      <c r="E366" s="32"/>
      <c r="F366" s="34"/>
      <c r="G366" s="35">
        <v>1389861.85</v>
      </c>
      <c r="H366" s="36">
        <v>13</v>
      </c>
    </row>
    <row r="367" spans="1:8" x14ac:dyDescent="0.2">
      <c r="A367" s="26"/>
      <c r="B367" s="27" t="s">
        <v>249</v>
      </c>
      <c r="C367" s="28">
        <v>1579743.9</v>
      </c>
      <c r="D367" s="37">
        <v>10</v>
      </c>
      <c r="E367" s="28">
        <v>-947846.34</v>
      </c>
      <c r="F367" s="29">
        <v>-6</v>
      </c>
      <c r="G367" s="28">
        <v>631897.56000000006</v>
      </c>
      <c r="H367" s="29">
        <v>4</v>
      </c>
    </row>
    <row r="368" spans="1:8" ht="12" x14ac:dyDescent="0.2">
      <c r="A368" s="30"/>
      <c r="B368" s="31" t="s">
        <v>138</v>
      </c>
      <c r="C368" s="32">
        <v>157974.39000000001</v>
      </c>
      <c r="D368" s="33">
        <v>1</v>
      </c>
      <c r="E368" s="39">
        <v>-157974.39000000001</v>
      </c>
      <c r="F368" s="40">
        <v>-1</v>
      </c>
      <c r="G368" s="35">
        <v>0</v>
      </c>
      <c r="H368" s="36">
        <v>0</v>
      </c>
    </row>
    <row r="369" spans="1:8" ht="12" x14ac:dyDescent="0.2">
      <c r="A369" s="30"/>
      <c r="B369" s="31" t="s">
        <v>139</v>
      </c>
      <c r="C369" s="32">
        <v>157974.39000000001</v>
      </c>
      <c r="D369" s="33">
        <v>1</v>
      </c>
      <c r="E369" s="39">
        <v>-157974.39000000001</v>
      </c>
      <c r="F369" s="40">
        <v>-1</v>
      </c>
      <c r="G369" s="35">
        <v>0</v>
      </c>
      <c r="H369" s="36">
        <v>0</v>
      </c>
    </row>
    <row r="370" spans="1:8" ht="12" x14ac:dyDescent="0.2">
      <c r="A370" s="30"/>
      <c r="B370" s="31" t="s">
        <v>140</v>
      </c>
      <c r="C370" s="32">
        <v>157974.39000000001</v>
      </c>
      <c r="D370" s="33">
        <v>1</v>
      </c>
      <c r="E370" s="39">
        <v>-157974.39000000001</v>
      </c>
      <c r="F370" s="40">
        <v>-1</v>
      </c>
      <c r="G370" s="35">
        <v>0</v>
      </c>
      <c r="H370" s="36">
        <v>0</v>
      </c>
    </row>
    <row r="371" spans="1:8" ht="12" x14ac:dyDescent="0.2">
      <c r="A371" s="30"/>
      <c r="B371" s="31" t="s">
        <v>141</v>
      </c>
      <c r="C371" s="32">
        <v>157974.39000000001</v>
      </c>
      <c r="D371" s="33">
        <v>1</v>
      </c>
      <c r="E371" s="39">
        <v>-157974.39000000001</v>
      </c>
      <c r="F371" s="40">
        <v>-1</v>
      </c>
      <c r="G371" s="35">
        <v>0</v>
      </c>
      <c r="H371" s="36">
        <v>0</v>
      </c>
    </row>
    <row r="372" spans="1:8" ht="12" x14ac:dyDescent="0.2">
      <c r="A372" s="30"/>
      <c r="B372" s="31" t="s">
        <v>142</v>
      </c>
      <c r="C372" s="32">
        <v>157974.39000000001</v>
      </c>
      <c r="D372" s="33">
        <v>1</v>
      </c>
      <c r="E372" s="39">
        <v>-157974.39000000001</v>
      </c>
      <c r="F372" s="40">
        <v>-1</v>
      </c>
      <c r="G372" s="35">
        <v>0</v>
      </c>
      <c r="H372" s="36">
        <v>0</v>
      </c>
    </row>
    <row r="373" spans="1:8" ht="12" x14ac:dyDescent="0.2">
      <c r="A373" s="30"/>
      <c r="B373" s="31" t="s">
        <v>143</v>
      </c>
      <c r="C373" s="32">
        <v>157974.39000000001</v>
      </c>
      <c r="D373" s="33">
        <v>1</v>
      </c>
      <c r="E373" s="39">
        <v>0</v>
      </c>
      <c r="F373" s="40">
        <v>0</v>
      </c>
      <c r="G373" s="35">
        <v>157974.39000000001</v>
      </c>
      <c r="H373" s="36">
        <v>1</v>
      </c>
    </row>
    <row r="374" spans="1:8" ht="12" x14ac:dyDescent="0.2">
      <c r="A374" s="30"/>
      <c r="B374" s="31" t="s">
        <v>150</v>
      </c>
      <c r="C374" s="32">
        <v>157974.39000000001</v>
      </c>
      <c r="D374" s="33">
        <v>1</v>
      </c>
      <c r="E374" s="39">
        <v>0</v>
      </c>
      <c r="F374" s="40">
        <v>0</v>
      </c>
      <c r="G374" s="35">
        <v>157974.39000000001</v>
      </c>
      <c r="H374" s="36">
        <v>1</v>
      </c>
    </row>
    <row r="375" spans="1:8" ht="12" x14ac:dyDescent="0.2">
      <c r="A375" s="30"/>
      <c r="B375" s="31" t="s">
        <v>144</v>
      </c>
      <c r="C375" s="32">
        <v>157974.39000000001</v>
      </c>
      <c r="D375" s="33">
        <v>1</v>
      </c>
      <c r="E375" s="39">
        <v>-157974.39000000001</v>
      </c>
      <c r="F375" s="40">
        <v>-1</v>
      </c>
      <c r="G375" s="35">
        <v>0</v>
      </c>
      <c r="H375" s="36">
        <v>0</v>
      </c>
    </row>
    <row r="376" spans="1:8" x14ac:dyDescent="0.2">
      <c r="A376" s="30"/>
      <c r="B376" s="31" t="s">
        <v>145</v>
      </c>
      <c r="C376" s="32">
        <v>157974.39000000001</v>
      </c>
      <c r="D376" s="33">
        <v>1</v>
      </c>
      <c r="E376" s="32"/>
      <c r="F376" s="34"/>
      <c r="G376" s="35">
        <v>157974.39000000001</v>
      </c>
      <c r="H376" s="36">
        <v>1</v>
      </c>
    </row>
    <row r="377" spans="1:8" x14ac:dyDescent="0.2">
      <c r="A377" s="30"/>
      <c r="B377" s="31" t="s">
        <v>146</v>
      </c>
      <c r="C377" s="32">
        <v>157974.39000000001</v>
      </c>
      <c r="D377" s="33">
        <v>1</v>
      </c>
      <c r="E377" s="32"/>
      <c r="F377" s="34"/>
      <c r="G377" s="35">
        <v>157974.39000000001</v>
      </c>
      <c r="H377" s="36">
        <v>1</v>
      </c>
    </row>
    <row r="378" spans="1:8" x14ac:dyDescent="0.2">
      <c r="A378" s="26"/>
      <c r="B378" s="27" t="s">
        <v>250</v>
      </c>
      <c r="C378" s="28">
        <v>3123919.05</v>
      </c>
      <c r="D378" s="37">
        <v>15</v>
      </c>
      <c r="E378" s="28">
        <v>208261.27</v>
      </c>
      <c r="F378" s="29">
        <v>1</v>
      </c>
      <c r="G378" s="28">
        <v>3332180.32</v>
      </c>
      <c r="H378" s="29">
        <v>16</v>
      </c>
    </row>
    <row r="379" spans="1:8" ht="12" x14ac:dyDescent="0.2">
      <c r="A379" s="30"/>
      <c r="B379" s="31" t="s">
        <v>138</v>
      </c>
      <c r="C379" s="32">
        <v>208261.27</v>
      </c>
      <c r="D379" s="33">
        <v>1</v>
      </c>
      <c r="E379" s="39">
        <v>0</v>
      </c>
      <c r="F379" s="40">
        <v>0</v>
      </c>
      <c r="G379" s="35">
        <v>208261.27</v>
      </c>
      <c r="H379" s="36">
        <v>1</v>
      </c>
    </row>
    <row r="380" spans="1:8" ht="12" x14ac:dyDescent="0.2">
      <c r="A380" s="30"/>
      <c r="B380" s="31" t="s">
        <v>139</v>
      </c>
      <c r="C380" s="32">
        <v>208261.27</v>
      </c>
      <c r="D380" s="33">
        <v>1</v>
      </c>
      <c r="E380" s="39">
        <v>0</v>
      </c>
      <c r="F380" s="40">
        <v>0</v>
      </c>
      <c r="G380" s="35">
        <v>208261.27</v>
      </c>
      <c r="H380" s="36">
        <v>1</v>
      </c>
    </row>
    <row r="381" spans="1:8" ht="12" x14ac:dyDescent="0.2">
      <c r="A381" s="30"/>
      <c r="B381" s="31" t="s">
        <v>140</v>
      </c>
      <c r="C381" s="32">
        <v>208261.27</v>
      </c>
      <c r="D381" s="33">
        <v>1</v>
      </c>
      <c r="E381" s="39">
        <v>0</v>
      </c>
      <c r="F381" s="40">
        <v>0</v>
      </c>
      <c r="G381" s="35">
        <v>208261.27</v>
      </c>
      <c r="H381" s="36">
        <v>1</v>
      </c>
    </row>
    <row r="382" spans="1:8" ht="12" x14ac:dyDescent="0.2">
      <c r="A382" s="30"/>
      <c r="B382" s="31" t="s">
        <v>141</v>
      </c>
      <c r="C382" s="32">
        <v>208261.27</v>
      </c>
      <c r="D382" s="33">
        <v>1</v>
      </c>
      <c r="E382" s="39">
        <v>0</v>
      </c>
      <c r="F382" s="40">
        <v>0</v>
      </c>
      <c r="G382" s="35">
        <v>208261.27</v>
      </c>
      <c r="H382" s="36">
        <v>1</v>
      </c>
    </row>
    <row r="383" spans="1:8" ht="12" x14ac:dyDescent="0.2">
      <c r="A383" s="30"/>
      <c r="B383" s="31" t="s">
        <v>142</v>
      </c>
      <c r="C383" s="32">
        <v>208261.27</v>
      </c>
      <c r="D383" s="33">
        <v>1</v>
      </c>
      <c r="E383" s="39">
        <v>0</v>
      </c>
      <c r="F383" s="40">
        <v>0</v>
      </c>
      <c r="G383" s="35">
        <v>208261.27</v>
      </c>
      <c r="H383" s="36">
        <v>1</v>
      </c>
    </row>
    <row r="384" spans="1:8" ht="12" x14ac:dyDescent="0.2">
      <c r="A384" s="30"/>
      <c r="B384" s="31" t="s">
        <v>143</v>
      </c>
      <c r="C384" s="32">
        <v>208261.27</v>
      </c>
      <c r="D384" s="33">
        <v>1</v>
      </c>
      <c r="E384" s="39">
        <v>0</v>
      </c>
      <c r="F384" s="40">
        <v>0</v>
      </c>
      <c r="G384" s="35">
        <v>208261.27</v>
      </c>
      <c r="H384" s="36">
        <v>1</v>
      </c>
    </row>
    <row r="385" spans="1:8" ht="12" x14ac:dyDescent="0.2">
      <c r="A385" s="30"/>
      <c r="B385" s="31" t="s">
        <v>150</v>
      </c>
      <c r="C385" s="32">
        <v>416522.54</v>
      </c>
      <c r="D385" s="33">
        <v>2</v>
      </c>
      <c r="E385" s="39">
        <v>0</v>
      </c>
      <c r="F385" s="40">
        <v>0</v>
      </c>
      <c r="G385" s="35">
        <v>416522.54</v>
      </c>
      <c r="H385" s="36">
        <v>2</v>
      </c>
    </row>
    <row r="386" spans="1:8" ht="12" x14ac:dyDescent="0.2">
      <c r="A386" s="30"/>
      <c r="B386" s="31" t="s">
        <v>144</v>
      </c>
      <c r="C386" s="32">
        <v>208261.27</v>
      </c>
      <c r="D386" s="33">
        <v>1</v>
      </c>
      <c r="E386" s="39">
        <v>208261.27</v>
      </c>
      <c r="F386" s="40">
        <v>1</v>
      </c>
      <c r="G386" s="35">
        <v>416522.54</v>
      </c>
      <c r="H386" s="36">
        <v>2</v>
      </c>
    </row>
    <row r="387" spans="1:8" x14ac:dyDescent="0.2">
      <c r="A387" s="30"/>
      <c r="B387" s="31" t="s">
        <v>145</v>
      </c>
      <c r="C387" s="32">
        <v>416522.54</v>
      </c>
      <c r="D387" s="33">
        <v>2</v>
      </c>
      <c r="E387" s="32"/>
      <c r="F387" s="34"/>
      <c r="G387" s="35">
        <v>416522.54</v>
      </c>
      <c r="H387" s="36">
        <v>2</v>
      </c>
    </row>
    <row r="388" spans="1:8" x14ac:dyDescent="0.2">
      <c r="A388" s="30"/>
      <c r="B388" s="31" t="s">
        <v>146</v>
      </c>
      <c r="C388" s="32">
        <v>208261.27</v>
      </c>
      <c r="D388" s="33">
        <v>1</v>
      </c>
      <c r="E388" s="32"/>
      <c r="F388" s="34"/>
      <c r="G388" s="35">
        <v>208261.27</v>
      </c>
      <c r="H388" s="36">
        <v>1</v>
      </c>
    </row>
    <row r="389" spans="1:8" x14ac:dyDescent="0.2">
      <c r="A389" s="30"/>
      <c r="B389" s="31" t="s">
        <v>147</v>
      </c>
      <c r="C389" s="32">
        <v>416522.54</v>
      </c>
      <c r="D389" s="33">
        <v>2</v>
      </c>
      <c r="E389" s="32"/>
      <c r="F389" s="34"/>
      <c r="G389" s="35">
        <v>416522.54</v>
      </c>
      <c r="H389" s="36">
        <v>2</v>
      </c>
    </row>
    <row r="390" spans="1:8" x14ac:dyDescent="0.2">
      <c r="A390" s="30"/>
      <c r="B390" s="31" t="s">
        <v>148</v>
      </c>
      <c r="C390" s="32">
        <v>208261.27</v>
      </c>
      <c r="D390" s="33">
        <v>1</v>
      </c>
      <c r="E390" s="32"/>
      <c r="F390" s="34"/>
      <c r="G390" s="35">
        <v>208261.27</v>
      </c>
      <c r="H390" s="36">
        <v>1</v>
      </c>
    </row>
    <row r="391" spans="1:8" x14ac:dyDescent="0.2">
      <c r="A391" s="156" t="s">
        <v>152</v>
      </c>
      <c r="B391" s="156" t="s">
        <v>3</v>
      </c>
      <c r="C391" s="157">
        <v>142198513.24000001</v>
      </c>
      <c r="D391" s="159">
        <v>777</v>
      </c>
      <c r="E391" s="157">
        <v>-4080724.42</v>
      </c>
      <c r="F391" s="159">
        <v>17</v>
      </c>
      <c r="G391" s="157">
        <v>138117788.81999999</v>
      </c>
      <c r="H391" s="159">
        <v>794</v>
      </c>
    </row>
    <row r="392" spans="1:8" x14ac:dyDescent="0.2">
      <c r="A392" s="26"/>
      <c r="B392" s="27" t="s">
        <v>218</v>
      </c>
      <c r="C392" s="28">
        <v>9131593.4499999993</v>
      </c>
      <c r="D392" s="37">
        <v>49</v>
      </c>
      <c r="E392" s="28">
        <v>-186359.05</v>
      </c>
      <c r="F392" s="29">
        <v>-1</v>
      </c>
      <c r="G392" s="28">
        <v>8945234.4000000004</v>
      </c>
      <c r="H392" s="29">
        <v>48</v>
      </c>
    </row>
    <row r="393" spans="1:8" x14ac:dyDescent="0.2">
      <c r="A393" s="30"/>
      <c r="B393" s="31" t="s">
        <v>138</v>
      </c>
      <c r="C393" s="32">
        <v>745436.2</v>
      </c>
      <c r="D393" s="33">
        <v>4</v>
      </c>
      <c r="E393" s="32">
        <v>0</v>
      </c>
      <c r="F393" s="32">
        <v>0</v>
      </c>
      <c r="G393" s="35">
        <v>745436.2</v>
      </c>
      <c r="H393" s="36">
        <v>4</v>
      </c>
    </row>
    <row r="394" spans="1:8" x14ac:dyDescent="0.2">
      <c r="A394" s="30"/>
      <c r="B394" s="31" t="s">
        <v>139</v>
      </c>
      <c r="C394" s="32">
        <v>745436.2</v>
      </c>
      <c r="D394" s="33">
        <v>4</v>
      </c>
      <c r="E394" s="32">
        <v>0</v>
      </c>
      <c r="F394" s="32">
        <v>0</v>
      </c>
      <c r="G394" s="35">
        <v>745436.2</v>
      </c>
      <c r="H394" s="36">
        <v>4</v>
      </c>
    </row>
    <row r="395" spans="1:8" ht="12" x14ac:dyDescent="0.2">
      <c r="A395" s="30"/>
      <c r="B395" s="31" t="s">
        <v>140</v>
      </c>
      <c r="C395" s="32">
        <v>745436.2</v>
      </c>
      <c r="D395" s="33">
        <v>4</v>
      </c>
      <c r="E395" s="39">
        <v>0</v>
      </c>
      <c r="F395" s="47">
        <v>0</v>
      </c>
      <c r="G395" s="35">
        <v>745436.2</v>
      </c>
      <c r="H395" s="36">
        <v>4</v>
      </c>
    </row>
    <row r="396" spans="1:8" x14ac:dyDescent="0.2">
      <c r="A396" s="30"/>
      <c r="B396" s="31" t="s">
        <v>141</v>
      </c>
      <c r="C396" s="32">
        <v>745436.2</v>
      </c>
      <c r="D396" s="33">
        <v>4</v>
      </c>
      <c r="E396" s="32">
        <v>0</v>
      </c>
      <c r="F396" s="32">
        <v>0</v>
      </c>
      <c r="G396" s="35">
        <v>745436.2</v>
      </c>
      <c r="H396" s="36">
        <v>4</v>
      </c>
    </row>
    <row r="397" spans="1:8" ht="12" x14ac:dyDescent="0.2">
      <c r="A397" s="30"/>
      <c r="B397" s="31" t="s">
        <v>142</v>
      </c>
      <c r="C397" s="32">
        <v>745436.2</v>
      </c>
      <c r="D397" s="33">
        <v>4</v>
      </c>
      <c r="E397" s="39">
        <v>0</v>
      </c>
      <c r="F397" s="47">
        <v>0</v>
      </c>
      <c r="G397" s="35">
        <v>745436.2</v>
      </c>
      <c r="H397" s="36">
        <v>4</v>
      </c>
    </row>
    <row r="398" spans="1:8" ht="12" x14ac:dyDescent="0.2">
      <c r="A398" s="30"/>
      <c r="B398" s="31" t="s">
        <v>143</v>
      </c>
      <c r="C398" s="32">
        <v>745436.2</v>
      </c>
      <c r="D398" s="33">
        <v>4</v>
      </c>
      <c r="E398" s="39">
        <v>0</v>
      </c>
      <c r="F398" s="47">
        <v>0</v>
      </c>
      <c r="G398" s="35">
        <v>745436.2</v>
      </c>
      <c r="H398" s="36">
        <v>4</v>
      </c>
    </row>
    <row r="399" spans="1:8" x14ac:dyDescent="0.2">
      <c r="A399" s="30"/>
      <c r="B399" s="31" t="s">
        <v>150</v>
      </c>
      <c r="C399" s="32">
        <v>745436.2</v>
      </c>
      <c r="D399" s="33">
        <v>4</v>
      </c>
      <c r="E399" s="32">
        <v>0</v>
      </c>
      <c r="F399" s="32">
        <v>0</v>
      </c>
      <c r="G399" s="35">
        <v>745436.2</v>
      </c>
      <c r="H399" s="36">
        <v>4</v>
      </c>
    </row>
    <row r="400" spans="1:8" ht="12" x14ac:dyDescent="0.2">
      <c r="A400" s="30"/>
      <c r="B400" s="31" t="s">
        <v>144</v>
      </c>
      <c r="C400" s="32">
        <v>745436.2</v>
      </c>
      <c r="D400" s="33">
        <v>4</v>
      </c>
      <c r="E400" s="39">
        <v>-186359.05</v>
      </c>
      <c r="F400" s="45">
        <v>-1</v>
      </c>
      <c r="G400" s="35">
        <v>559077.15</v>
      </c>
      <c r="H400" s="36">
        <v>3</v>
      </c>
    </row>
    <row r="401" spans="1:8" x14ac:dyDescent="0.2">
      <c r="A401" s="48"/>
      <c r="B401" s="49" t="s">
        <v>145</v>
      </c>
      <c r="C401" s="35">
        <v>745436.2</v>
      </c>
      <c r="D401" s="50">
        <v>4</v>
      </c>
      <c r="E401" s="35"/>
      <c r="F401" s="36"/>
      <c r="G401" s="35">
        <v>745436.2</v>
      </c>
      <c r="H401" s="36">
        <v>4</v>
      </c>
    </row>
    <row r="402" spans="1:8" x14ac:dyDescent="0.2">
      <c r="A402" s="30"/>
      <c r="B402" s="31" t="s">
        <v>146</v>
      </c>
      <c r="C402" s="32">
        <v>745436.2</v>
      </c>
      <c r="D402" s="33">
        <v>4</v>
      </c>
      <c r="E402" s="32"/>
      <c r="F402" s="34"/>
      <c r="G402" s="35">
        <v>745436.2</v>
      </c>
      <c r="H402" s="36">
        <v>4</v>
      </c>
    </row>
    <row r="403" spans="1:8" x14ac:dyDescent="0.2">
      <c r="A403" s="30"/>
      <c r="B403" s="31" t="s">
        <v>147</v>
      </c>
      <c r="C403" s="32">
        <v>931795.25</v>
      </c>
      <c r="D403" s="33">
        <v>5</v>
      </c>
      <c r="E403" s="32"/>
      <c r="F403" s="34"/>
      <c r="G403" s="35">
        <v>931795.25</v>
      </c>
      <c r="H403" s="36">
        <v>5</v>
      </c>
    </row>
    <row r="404" spans="1:8" x14ac:dyDescent="0.2">
      <c r="A404" s="30"/>
      <c r="B404" s="31" t="s">
        <v>148</v>
      </c>
      <c r="C404" s="32">
        <v>745436.2</v>
      </c>
      <c r="D404" s="33">
        <v>4</v>
      </c>
      <c r="E404" s="32"/>
      <c r="F404" s="34"/>
      <c r="G404" s="35">
        <v>745436.2</v>
      </c>
      <c r="H404" s="36">
        <v>4</v>
      </c>
    </row>
    <row r="405" spans="1:8" x14ac:dyDescent="0.2">
      <c r="A405" s="26"/>
      <c r="B405" s="27" t="s">
        <v>219</v>
      </c>
      <c r="C405" s="28">
        <v>1816400.97</v>
      </c>
      <c r="D405" s="37">
        <v>9</v>
      </c>
      <c r="E405" s="28">
        <v>-403644.66</v>
      </c>
      <c r="F405" s="29">
        <v>-2</v>
      </c>
      <c r="G405" s="28">
        <v>1412756.31</v>
      </c>
      <c r="H405" s="29">
        <v>7</v>
      </c>
    </row>
    <row r="406" spans="1:8" x14ac:dyDescent="0.2">
      <c r="A406" s="30"/>
      <c r="B406" s="31" t="s">
        <v>138</v>
      </c>
      <c r="C406" s="32">
        <v>201822.33</v>
      </c>
      <c r="D406" s="33">
        <v>1</v>
      </c>
      <c r="E406" s="32">
        <v>0</v>
      </c>
      <c r="F406" s="32">
        <v>0</v>
      </c>
      <c r="G406" s="35">
        <v>201822.33</v>
      </c>
      <c r="H406" s="36">
        <v>1</v>
      </c>
    </row>
    <row r="407" spans="1:8" x14ac:dyDescent="0.2">
      <c r="A407" s="30"/>
      <c r="B407" s="31" t="s">
        <v>139</v>
      </c>
      <c r="C407" s="32">
        <v>201822.33</v>
      </c>
      <c r="D407" s="33">
        <v>1</v>
      </c>
      <c r="E407" s="32">
        <v>0</v>
      </c>
      <c r="F407" s="32">
        <v>0</v>
      </c>
      <c r="G407" s="35">
        <v>201822.33</v>
      </c>
      <c r="H407" s="36">
        <v>1</v>
      </c>
    </row>
    <row r="408" spans="1:8" x14ac:dyDescent="0.2">
      <c r="A408" s="30"/>
      <c r="B408" s="31" t="s">
        <v>140</v>
      </c>
      <c r="C408" s="32">
        <v>201822.33</v>
      </c>
      <c r="D408" s="33">
        <v>1</v>
      </c>
      <c r="E408" s="32">
        <v>0</v>
      </c>
      <c r="F408" s="32">
        <v>0</v>
      </c>
      <c r="G408" s="35">
        <v>201822.33</v>
      </c>
      <c r="H408" s="36">
        <v>1</v>
      </c>
    </row>
    <row r="409" spans="1:8" ht="12" x14ac:dyDescent="0.2">
      <c r="A409" s="30"/>
      <c r="B409" s="31" t="s">
        <v>141</v>
      </c>
      <c r="C409" s="32">
        <v>201822.33</v>
      </c>
      <c r="D409" s="33">
        <v>1</v>
      </c>
      <c r="E409" s="39">
        <v>0</v>
      </c>
      <c r="F409" s="47">
        <v>0</v>
      </c>
      <c r="G409" s="35">
        <v>201822.33</v>
      </c>
      <c r="H409" s="36">
        <v>1</v>
      </c>
    </row>
    <row r="410" spans="1:8" x14ac:dyDescent="0.2">
      <c r="A410" s="30"/>
      <c r="B410" s="31" t="s">
        <v>142</v>
      </c>
      <c r="C410" s="32">
        <v>201822.33</v>
      </c>
      <c r="D410" s="33">
        <v>1</v>
      </c>
      <c r="E410" s="32">
        <v>-201822.33</v>
      </c>
      <c r="F410" s="32">
        <v>-1</v>
      </c>
      <c r="G410" s="35">
        <v>0</v>
      </c>
      <c r="H410" s="36">
        <v>0</v>
      </c>
    </row>
    <row r="411" spans="1:8" x14ac:dyDescent="0.2">
      <c r="A411" s="30"/>
      <c r="B411" s="31" t="s">
        <v>143</v>
      </c>
      <c r="C411" s="32">
        <v>201822.33</v>
      </c>
      <c r="D411" s="33">
        <v>1</v>
      </c>
      <c r="E411" s="32">
        <v>-201822.33</v>
      </c>
      <c r="F411" s="32">
        <v>-1</v>
      </c>
      <c r="G411" s="35">
        <v>0</v>
      </c>
      <c r="H411" s="36">
        <v>0</v>
      </c>
    </row>
    <row r="412" spans="1:8" x14ac:dyDescent="0.2">
      <c r="A412" s="30"/>
      <c r="B412" s="31" t="s">
        <v>150</v>
      </c>
      <c r="C412" s="32">
        <v>201822.33</v>
      </c>
      <c r="D412" s="33">
        <v>1</v>
      </c>
      <c r="E412" s="32">
        <v>0</v>
      </c>
      <c r="F412" s="32">
        <v>0</v>
      </c>
      <c r="G412" s="35">
        <v>201822.33</v>
      </c>
      <c r="H412" s="36">
        <v>1</v>
      </c>
    </row>
    <row r="413" spans="1:8" ht="12" x14ac:dyDescent="0.2">
      <c r="A413" s="30"/>
      <c r="B413" s="31" t="s">
        <v>144</v>
      </c>
      <c r="C413" s="32">
        <v>201822.33</v>
      </c>
      <c r="D413" s="33">
        <v>1</v>
      </c>
      <c r="E413" s="39">
        <v>0</v>
      </c>
      <c r="F413" s="47">
        <v>0</v>
      </c>
      <c r="G413" s="35">
        <v>201822.33</v>
      </c>
      <c r="H413" s="36">
        <v>1</v>
      </c>
    </row>
    <row r="414" spans="1:8" x14ac:dyDescent="0.2">
      <c r="A414" s="30"/>
      <c r="B414" s="31" t="s">
        <v>145</v>
      </c>
      <c r="C414" s="32">
        <v>201822.33</v>
      </c>
      <c r="D414" s="33">
        <v>1</v>
      </c>
      <c r="E414" s="32"/>
      <c r="F414" s="34"/>
      <c r="G414" s="35">
        <v>201822.33</v>
      </c>
      <c r="H414" s="36">
        <v>1</v>
      </c>
    </row>
    <row r="415" spans="1:8" ht="21" x14ac:dyDescent="0.2">
      <c r="A415" s="26"/>
      <c r="B415" s="27" t="s">
        <v>251</v>
      </c>
      <c r="C415" s="28">
        <v>6521647.0499999998</v>
      </c>
      <c r="D415" s="37">
        <v>45</v>
      </c>
      <c r="E415" s="28">
        <v>-579701.96</v>
      </c>
      <c r="F415" s="29">
        <v>-4</v>
      </c>
      <c r="G415" s="28">
        <v>5941945.0899999999</v>
      </c>
      <c r="H415" s="29">
        <v>41</v>
      </c>
    </row>
    <row r="416" spans="1:8" ht="12" x14ac:dyDescent="0.2">
      <c r="A416" s="30"/>
      <c r="B416" s="31" t="s">
        <v>138</v>
      </c>
      <c r="C416" s="32">
        <v>579701.96</v>
      </c>
      <c r="D416" s="33">
        <v>4</v>
      </c>
      <c r="E416" s="39">
        <v>0</v>
      </c>
      <c r="F416" s="47">
        <v>0</v>
      </c>
      <c r="G416" s="35">
        <v>579701.96</v>
      </c>
      <c r="H416" s="36">
        <v>4</v>
      </c>
    </row>
    <row r="417" spans="1:8" ht="12" x14ac:dyDescent="0.2">
      <c r="A417" s="30"/>
      <c r="B417" s="31" t="s">
        <v>139</v>
      </c>
      <c r="C417" s="32">
        <v>579701.96</v>
      </c>
      <c r="D417" s="33">
        <v>4</v>
      </c>
      <c r="E417" s="39">
        <v>0</v>
      </c>
      <c r="F417" s="47">
        <v>0</v>
      </c>
      <c r="G417" s="35">
        <v>579701.96</v>
      </c>
      <c r="H417" s="36">
        <v>4</v>
      </c>
    </row>
    <row r="418" spans="1:8" ht="12" x14ac:dyDescent="0.2">
      <c r="A418" s="30"/>
      <c r="B418" s="31" t="s">
        <v>140</v>
      </c>
      <c r="C418" s="32">
        <v>579701.96</v>
      </c>
      <c r="D418" s="33">
        <v>4</v>
      </c>
      <c r="E418" s="39">
        <v>0</v>
      </c>
      <c r="F418" s="45">
        <v>0</v>
      </c>
      <c r="G418" s="35">
        <v>579701.96</v>
      </c>
      <c r="H418" s="36">
        <v>4</v>
      </c>
    </row>
    <row r="419" spans="1:8" ht="12" x14ac:dyDescent="0.2">
      <c r="A419" s="30"/>
      <c r="B419" s="31" t="s">
        <v>141</v>
      </c>
      <c r="C419" s="32">
        <v>579701.96</v>
      </c>
      <c r="D419" s="33">
        <v>4</v>
      </c>
      <c r="E419" s="39">
        <v>0</v>
      </c>
      <c r="F419" s="47">
        <v>0</v>
      </c>
      <c r="G419" s="35">
        <v>579701.96</v>
      </c>
      <c r="H419" s="36">
        <v>4</v>
      </c>
    </row>
    <row r="420" spans="1:8" ht="12" x14ac:dyDescent="0.2">
      <c r="A420" s="30"/>
      <c r="B420" s="31" t="s">
        <v>142</v>
      </c>
      <c r="C420" s="32">
        <v>579701.96</v>
      </c>
      <c r="D420" s="33">
        <v>4</v>
      </c>
      <c r="E420" s="39">
        <v>0</v>
      </c>
      <c r="F420" s="47">
        <v>0</v>
      </c>
      <c r="G420" s="35">
        <v>579701.96</v>
      </c>
      <c r="H420" s="36">
        <v>4</v>
      </c>
    </row>
    <row r="421" spans="1:8" ht="12" x14ac:dyDescent="0.2">
      <c r="A421" s="30"/>
      <c r="B421" s="31" t="s">
        <v>143</v>
      </c>
      <c r="C421" s="32">
        <v>579701.96</v>
      </c>
      <c r="D421" s="33">
        <v>4</v>
      </c>
      <c r="E421" s="39">
        <v>-144925.49</v>
      </c>
      <c r="F421" s="45">
        <v>-1</v>
      </c>
      <c r="G421" s="35">
        <v>434776.47</v>
      </c>
      <c r="H421" s="36">
        <v>3</v>
      </c>
    </row>
    <row r="422" spans="1:8" ht="12" x14ac:dyDescent="0.2">
      <c r="A422" s="30"/>
      <c r="B422" s="31" t="s">
        <v>150</v>
      </c>
      <c r="C422" s="32">
        <v>579701.96</v>
      </c>
      <c r="D422" s="33">
        <v>4</v>
      </c>
      <c r="E422" s="39">
        <v>0</v>
      </c>
      <c r="F422" s="47">
        <v>0</v>
      </c>
      <c r="G422" s="35">
        <v>579701.96</v>
      </c>
      <c r="H422" s="36">
        <v>4</v>
      </c>
    </row>
    <row r="423" spans="1:8" ht="12" x14ac:dyDescent="0.2">
      <c r="A423" s="30"/>
      <c r="B423" s="31" t="s">
        <v>144</v>
      </c>
      <c r="C423" s="32">
        <v>434776.47</v>
      </c>
      <c r="D423" s="33">
        <v>3</v>
      </c>
      <c r="E423" s="39">
        <v>-434776.47</v>
      </c>
      <c r="F423" s="47">
        <v>-3</v>
      </c>
      <c r="G423" s="35">
        <v>0</v>
      </c>
      <c r="H423" s="36">
        <v>0</v>
      </c>
    </row>
    <row r="424" spans="1:8" x14ac:dyDescent="0.2">
      <c r="A424" s="30"/>
      <c r="B424" s="31" t="s">
        <v>145</v>
      </c>
      <c r="C424" s="32">
        <v>579701.96</v>
      </c>
      <c r="D424" s="33">
        <v>4</v>
      </c>
      <c r="E424" s="32"/>
      <c r="F424" s="34"/>
      <c r="G424" s="35">
        <v>579701.96</v>
      </c>
      <c r="H424" s="36">
        <v>4</v>
      </c>
    </row>
    <row r="425" spans="1:8" x14ac:dyDescent="0.2">
      <c r="A425" s="30"/>
      <c r="B425" s="31" t="s">
        <v>146</v>
      </c>
      <c r="C425" s="32">
        <v>434776.47</v>
      </c>
      <c r="D425" s="33">
        <v>3</v>
      </c>
      <c r="E425" s="32"/>
      <c r="F425" s="34"/>
      <c r="G425" s="35">
        <v>434776.47</v>
      </c>
      <c r="H425" s="36">
        <v>3</v>
      </c>
    </row>
    <row r="426" spans="1:8" x14ac:dyDescent="0.2">
      <c r="A426" s="30"/>
      <c r="B426" s="31" t="s">
        <v>147</v>
      </c>
      <c r="C426" s="32">
        <v>579701.96</v>
      </c>
      <c r="D426" s="33">
        <v>4</v>
      </c>
      <c r="E426" s="32"/>
      <c r="F426" s="34"/>
      <c r="G426" s="35">
        <v>579701.96</v>
      </c>
      <c r="H426" s="36">
        <v>4</v>
      </c>
    </row>
    <row r="427" spans="1:8" x14ac:dyDescent="0.2">
      <c r="A427" s="30"/>
      <c r="B427" s="31" t="s">
        <v>148</v>
      </c>
      <c r="C427" s="32">
        <v>434776.47</v>
      </c>
      <c r="D427" s="33">
        <v>3</v>
      </c>
      <c r="E427" s="32"/>
      <c r="F427" s="34"/>
      <c r="G427" s="35">
        <v>434776.47</v>
      </c>
      <c r="H427" s="36">
        <v>3</v>
      </c>
    </row>
    <row r="428" spans="1:8" ht="21" x14ac:dyDescent="0.2">
      <c r="A428" s="26"/>
      <c r="B428" s="27" t="s">
        <v>252</v>
      </c>
      <c r="C428" s="28">
        <v>2873621.53</v>
      </c>
      <c r="D428" s="37">
        <v>13</v>
      </c>
      <c r="E428" s="28">
        <v>-221047.81</v>
      </c>
      <c r="F428" s="29">
        <v>-1</v>
      </c>
      <c r="G428" s="28">
        <v>2652573.7200000002</v>
      </c>
      <c r="H428" s="29">
        <v>12</v>
      </c>
    </row>
    <row r="429" spans="1:8" ht="12" x14ac:dyDescent="0.2">
      <c r="A429" s="30"/>
      <c r="B429" s="31" t="s">
        <v>138</v>
      </c>
      <c r="C429" s="32">
        <v>221047.81</v>
      </c>
      <c r="D429" s="33">
        <v>1</v>
      </c>
      <c r="E429" s="39">
        <v>-221047.81</v>
      </c>
      <c r="F429" s="47">
        <v>-1</v>
      </c>
      <c r="G429" s="35">
        <v>0</v>
      </c>
      <c r="H429" s="36">
        <v>0</v>
      </c>
    </row>
    <row r="430" spans="1:8" ht="12" x14ac:dyDescent="0.2">
      <c r="A430" s="30"/>
      <c r="B430" s="31" t="s">
        <v>139</v>
      </c>
      <c r="C430" s="32">
        <v>221047.81</v>
      </c>
      <c r="D430" s="33">
        <v>1</v>
      </c>
      <c r="E430" s="39">
        <v>0</v>
      </c>
      <c r="F430" s="47">
        <v>0</v>
      </c>
      <c r="G430" s="35">
        <v>221047.81</v>
      </c>
      <c r="H430" s="36">
        <v>1</v>
      </c>
    </row>
    <row r="431" spans="1:8" ht="12" x14ac:dyDescent="0.2">
      <c r="A431" s="30"/>
      <c r="B431" s="31" t="s">
        <v>140</v>
      </c>
      <c r="C431" s="32">
        <v>221047.81</v>
      </c>
      <c r="D431" s="33">
        <v>1</v>
      </c>
      <c r="E431" s="39">
        <v>0</v>
      </c>
      <c r="F431" s="47">
        <v>0</v>
      </c>
      <c r="G431" s="35">
        <v>221047.81</v>
      </c>
      <c r="H431" s="36">
        <v>1</v>
      </c>
    </row>
    <row r="432" spans="1:8" ht="12" x14ac:dyDescent="0.2">
      <c r="A432" s="30"/>
      <c r="B432" s="31" t="s">
        <v>141</v>
      </c>
      <c r="C432" s="32">
        <v>221047.81</v>
      </c>
      <c r="D432" s="33">
        <v>1</v>
      </c>
      <c r="E432" s="39">
        <v>0</v>
      </c>
      <c r="F432" s="47">
        <v>0</v>
      </c>
      <c r="G432" s="35">
        <v>221047.81</v>
      </c>
      <c r="H432" s="36">
        <v>1</v>
      </c>
    </row>
    <row r="433" spans="1:8" ht="12" x14ac:dyDescent="0.2">
      <c r="A433" s="30"/>
      <c r="B433" s="31" t="s">
        <v>142</v>
      </c>
      <c r="C433" s="32">
        <v>221047.81</v>
      </c>
      <c r="D433" s="33">
        <v>1</v>
      </c>
      <c r="E433" s="39">
        <v>0</v>
      </c>
      <c r="F433" s="47">
        <v>0</v>
      </c>
      <c r="G433" s="35">
        <v>221047.81</v>
      </c>
      <c r="H433" s="36">
        <v>1</v>
      </c>
    </row>
    <row r="434" spans="1:8" ht="12" x14ac:dyDescent="0.2">
      <c r="A434" s="30"/>
      <c r="B434" s="31" t="s">
        <v>143</v>
      </c>
      <c r="C434" s="32">
        <v>221047.81</v>
      </c>
      <c r="D434" s="33">
        <v>1</v>
      </c>
      <c r="E434" s="39">
        <v>0</v>
      </c>
      <c r="F434" s="47">
        <v>0</v>
      </c>
      <c r="G434" s="35">
        <v>221047.81</v>
      </c>
      <c r="H434" s="36">
        <v>1</v>
      </c>
    </row>
    <row r="435" spans="1:8" ht="12" x14ac:dyDescent="0.2">
      <c r="A435" s="30"/>
      <c r="B435" s="31" t="s">
        <v>150</v>
      </c>
      <c r="C435" s="32">
        <v>221047.81</v>
      </c>
      <c r="D435" s="33">
        <v>1</v>
      </c>
      <c r="E435" s="39">
        <v>0</v>
      </c>
      <c r="F435" s="47">
        <v>0</v>
      </c>
      <c r="G435" s="35">
        <v>221047.81</v>
      </c>
      <c r="H435" s="36">
        <v>1</v>
      </c>
    </row>
    <row r="436" spans="1:8" ht="12" x14ac:dyDescent="0.2">
      <c r="A436" s="30"/>
      <c r="B436" s="31" t="s">
        <v>144</v>
      </c>
      <c r="C436" s="32">
        <v>221047.81</v>
      </c>
      <c r="D436" s="33">
        <v>1</v>
      </c>
      <c r="E436" s="39">
        <v>0</v>
      </c>
      <c r="F436" s="47">
        <v>0</v>
      </c>
      <c r="G436" s="35">
        <v>221047.81</v>
      </c>
      <c r="H436" s="36">
        <v>1</v>
      </c>
    </row>
    <row r="437" spans="1:8" x14ac:dyDescent="0.2">
      <c r="A437" s="30"/>
      <c r="B437" s="31" t="s">
        <v>145</v>
      </c>
      <c r="C437" s="32">
        <v>221047.81</v>
      </c>
      <c r="D437" s="33">
        <v>1</v>
      </c>
      <c r="E437" s="32"/>
      <c r="F437" s="34"/>
      <c r="G437" s="35">
        <v>221047.81</v>
      </c>
      <c r="H437" s="36">
        <v>1</v>
      </c>
    </row>
    <row r="438" spans="1:8" x14ac:dyDescent="0.2">
      <c r="A438" s="30"/>
      <c r="B438" s="31" t="s">
        <v>146</v>
      </c>
      <c r="C438" s="32">
        <v>221047.81</v>
      </c>
      <c r="D438" s="33">
        <v>1</v>
      </c>
      <c r="E438" s="32"/>
      <c r="F438" s="34"/>
      <c r="G438" s="35">
        <v>221047.81</v>
      </c>
      <c r="H438" s="36">
        <v>1</v>
      </c>
    </row>
    <row r="439" spans="1:8" x14ac:dyDescent="0.2">
      <c r="A439" s="30"/>
      <c r="B439" s="31" t="s">
        <v>147</v>
      </c>
      <c r="C439" s="32">
        <v>442095.62</v>
      </c>
      <c r="D439" s="33">
        <v>2</v>
      </c>
      <c r="E439" s="32"/>
      <c r="F439" s="34"/>
      <c r="G439" s="35">
        <v>442095.62</v>
      </c>
      <c r="H439" s="36">
        <v>2</v>
      </c>
    </row>
    <row r="440" spans="1:8" x14ac:dyDescent="0.2">
      <c r="A440" s="30"/>
      <c r="B440" s="31" t="s">
        <v>148</v>
      </c>
      <c r="C440" s="32">
        <v>221047.81</v>
      </c>
      <c r="D440" s="33">
        <v>1</v>
      </c>
      <c r="E440" s="32"/>
      <c r="F440" s="34"/>
      <c r="G440" s="35">
        <v>221047.81</v>
      </c>
      <c r="H440" s="36">
        <v>1</v>
      </c>
    </row>
    <row r="441" spans="1:8" x14ac:dyDescent="0.2">
      <c r="A441" s="26"/>
      <c r="B441" s="27" t="s">
        <v>253</v>
      </c>
      <c r="C441" s="28">
        <v>45337284.359999999</v>
      </c>
      <c r="D441" s="29">
        <v>162</v>
      </c>
      <c r="E441" s="28">
        <v>-13153409.66</v>
      </c>
      <c r="F441" s="29">
        <v>-47</v>
      </c>
      <c r="G441" s="28">
        <v>32183874.699999999</v>
      </c>
      <c r="H441" s="29">
        <v>115</v>
      </c>
    </row>
    <row r="442" spans="1:8" ht="12" x14ac:dyDescent="0.2">
      <c r="A442" s="30"/>
      <c r="B442" s="31" t="s">
        <v>138</v>
      </c>
      <c r="C442" s="32">
        <v>1679158.68</v>
      </c>
      <c r="D442" s="33">
        <v>6</v>
      </c>
      <c r="E442" s="39">
        <v>0</v>
      </c>
      <c r="F442" s="47">
        <v>0</v>
      </c>
      <c r="G442" s="35">
        <v>1679158.68</v>
      </c>
      <c r="H442" s="36">
        <v>6</v>
      </c>
    </row>
    <row r="443" spans="1:8" ht="12" x14ac:dyDescent="0.2">
      <c r="A443" s="30"/>
      <c r="B443" s="31" t="s">
        <v>139</v>
      </c>
      <c r="C443" s="32">
        <v>1679158.68</v>
      </c>
      <c r="D443" s="33">
        <v>6</v>
      </c>
      <c r="E443" s="39">
        <v>0</v>
      </c>
      <c r="F443" s="39">
        <v>0</v>
      </c>
      <c r="G443" s="35">
        <v>1679158.68</v>
      </c>
      <c r="H443" s="36">
        <v>6</v>
      </c>
    </row>
    <row r="444" spans="1:8" ht="12" x14ac:dyDescent="0.2">
      <c r="A444" s="30"/>
      <c r="B444" s="31" t="s">
        <v>140</v>
      </c>
      <c r="C444" s="32">
        <v>2238878.2400000002</v>
      </c>
      <c r="D444" s="33">
        <v>8</v>
      </c>
      <c r="E444" s="39">
        <v>0</v>
      </c>
      <c r="F444" s="45">
        <v>0</v>
      </c>
      <c r="G444" s="35">
        <v>2238878.2400000002</v>
      </c>
      <c r="H444" s="36">
        <v>8</v>
      </c>
    </row>
    <row r="445" spans="1:8" ht="12" x14ac:dyDescent="0.2">
      <c r="A445" s="30"/>
      <c r="B445" s="31" t="s">
        <v>141</v>
      </c>
      <c r="C445" s="32">
        <v>4477756.4800000004</v>
      </c>
      <c r="D445" s="33">
        <v>16</v>
      </c>
      <c r="E445" s="39">
        <v>0</v>
      </c>
      <c r="F445" s="39">
        <v>0</v>
      </c>
      <c r="G445" s="35">
        <v>4477756.4800000004</v>
      </c>
      <c r="H445" s="36">
        <v>16</v>
      </c>
    </row>
    <row r="446" spans="1:8" ht="12" x14ac:dyDescent="0.2">
      <c r="A446" s="30"/>
      <c r="B446" s="31" t="s">
        <v>142</v>
      </c>
      <c r="C446" s="32">
        <v>3078457.58</v>
      </c>
      <c r="D446" s="33">
        <v>11</v>
      </c>
      <c r="E446" s="39">
        <v>0</v>
      </c>
      <c r="F446" s="47">
        <v>0</v>
      </c>
      <c r="G446" s="35">
        <v>3078457.58</v>
      </c>
      <c r="H446" s="36">
        <v>11</v>
      </c>
    </row>
    <row r="447" spans="1:8" ht="12" x14ac:dyDescent="0.2">
      <c r="A447" s="30"/>
      <c r="B447" s="31" t="s">
        <v>143</v>
      </c>
      <c r="C447" s="32">
        <v>3638177.14</v>
      </c>
      <c r="D447" s="33">
        <v>13</v>
      </c>
      <c r="E447" s="39">
        <v>-1119439.1200000001</v>
      </c>
      <c r="F447" s="45">
        <v>-4</v>
      </c>
      <c r="G447" s="35">
        <v>2518738.02</v>
      </c>
      <c r="H447" s="36">
        <v>9</v>
      </c>
    </row>
    <row r="448" spans="1:8" ht="12" x14ac:dyDescent="0.2">
      <c r="A448" s="30"/>
      <c r="B448" s="31" t="s">
        <v>150</v>
      </c>
      <c r="C448" s="32">
        <v>4757616.26</v>
      </c>
      <c r="D448" s="33">
        <v>17</v>
      </c>
      <c r="E448" s="39">
        <v>-2518738.02</v>
      </c>
      <c r="F448" s="45">
        <v>-9</v>
      </c>
      <c r="G448" s="35">
        <v>2238878.2400000002</v>
      </c>
      <c r="H448" s="36">
        <v>8</v>
      </c>
    </row>
    <row r="449" spans="1:8" ht="12" x14ac:dyDescent="0.2">
      <c r="A449" s="30"/>
      <c r="B449" s="31" t="s">
        <v>144</v>
      </c>
      <c r="C449" s="32">
        <v>4757616.26</v>
      </c>
      <c r="D449" s="33">
        <v>17</v>
      </c>
      <c r="E449" s="39">
        <v>-559719.56000000006</v>
      </c>
      <c r="F449" s="45">
        <v>-2</v>
      </c>
      <c r="G449" s="35">
        <v>4197896.7</v>
      </c>
      <c r="H449" s="36">
        <v>15</v>
      </c>
    </row>
    <row r="450" spans="1:8" ht="12" x14ac:dyDescent="0.2">
      <c r="A450" s="30"/>
      <c r="B450" s="31" t="s">
        <v>145</v>
      </c>
      <c r="C450" s="32">
        <v>4757616.26</v>
      </c>
      <c r="D450" s="33">
        <v>17</v>
      </c>
      <c r="E450" s="39">
        <v>-2238878.2400000002</v>
      </c>
      <c r="F450" s="45">
        <v>-8</v>
      </c>
      <c r="G450" s="35">
        <v>2518738.02</v>
      </c>
      <c r="H450" s="36">
        <v>9</v>
      </c>
    </row>
    <row r="451" spans="1:8" ht="12" x14ac:dyDescent="0.2">
      <c r="A451" s="30"/>
      <c r="B451" s="31" t="s">
        <v>146</v>
      </c>
      <c r="C451" s="32">
        <v>4757616.26</v>
      </c>
      <c r="D451" s="33">
        <v>17</v>
      </c>
      <c r="E451" s="39">
        <v>-2238878.2400000002</v>
      </c>
      <c r="F451" s="45">
        <v>-8</v>
      </c>
      <c r="G451" s="35">
        <v>2518738.02</v>
      </c>
      <c r="H451" s="36">
        <v>9</v>
      </c>
    </row>
    <row r="452" spans="1:8" ht="12" x14ac:dyDescent="0.2">
      <c r="A452" s="30"/>
      <c r="B452" s="31" t="s">
        <v>147</v>
      </c>
      <c r="C452" s="32">
        <v>4757616.26</v>
      </c>
      <c r="D452" s="33">
        <v>17</v>
      </c>
      <c r="E452" s="39">
        <v>-2238878.2400000002</v>
      </c>
      <c r="F452" s="45">
        <v>-8</v>
      </c>
      <c r="G452" s="35">
        <v>2518738.02</v>
      </c>
      <c r="H452" s="36">
        <v>9</v>
      </c>
    </row>
    <row r="453" spans="1:8" ht="12" x14ac:dyDescent="0.2">
      <c r="A453" s="30"/>
      <c r="B453" s="31" t="s">
        <v>148</v>
      </c>
      <c r="C453" s="32">
        <v>4757616.26</v>
      </c>
      <c r="D453" s="33">
        <v>17</v>
      </c>
      <c r="E453" s="39">
        <v>-2238878.2400000002</v>
      </c>
      <c r="F453" s="45">
        <v>-8</v>
      </c>
      <c r="G453" s="35">
        <v>2518738.02</v>
      </c>
      <c r="H453" s="36">
        <v>9</v>
      </c>
    </row>
    <row r="454" spans="1:8" x14ac:dyDescent="0.2">
      <c r="A454" s="26"/>
      <c r="B454" s="27" t="s">
        <v>254</v>
      </c>
      <c r="C454" s="28">
        <v>22890305.199999999</v>
      </c>
      <c r="D454" s="28">
        <v>40</v>
      </c>
      <c r="E454" s="28">
        <v>4578061.04</v>
      </c>
      <c r="F454" s="28">
        <v>8</v>
      </c>
      <c r="G454" s="28">
        <v>27468366.239999998</v>
      </c>
      <c r="H454" s="28">
        <v>48</v>
      </c>
    </row>
    <row r="455" spans="1:8" ht="12" x14ac:dyDescent="0.2">
      <c r="A455" s="30"/>
      <c r="B455" s="31" t="s">
        <v>138</v>
      </c>
      <c r="C455" s="32">
        <v>1716772.89</v>
      </c>
      <c r="D455" s="33">
        <v>3</v>
      </c>
      <c r="E455" s="39">
        <v>0</v>
      </c>
      <c r="F455" s="40">
        <v>0</v>
      </c>
      <c r="G455" s="35">
        <v>1716772.89</v>
      </c>
      <c r="H455" s="36">
        <v>3</v>
      </c>
    </row>
    <row r="456" spans="1:8" ht="12" x14ac:dyDescent="0.2">
      <c r="A456" s="30"/>
      <c r="B456" s="31" t="s">
        <v>139</v>
      </c>
      <c r="C456" s="32">
        <v>2289030.52</v>
      </c>
      <c r="D456" s="33">
        <v>4</v>
      </c>
      <c r="E456" s="39">
        <v>0</v>
      </c>
      <c r="F456" s="40">
        <v>0</v>
      </c>
      <c r="G456" s="35">
        <v>2289030.52</v>
      </c>
      <c r="H456" s="36">
        <v>4</v>
      </c>
    </row>
    <row r="457" spans="1:8" ht="12" x14ac:dyDescent="0.2">
      <c r="A457" s="30"/>
      <c r="B457" s="31" t="s">
        <v>140</v>
      </c>
      <c r="C457" s="32">
        <v>1716772.89</v>
      </c>
      <c r="D457" s="33">
        <v>3</v>
      </c>
      <c r="E457" s="39">
        <v>0</v>
      </c>
      <c r="F457" s="40">
        <v>0</v>
      </c>
      <c r="G457" s="35">
        <v>1716772.89</v>
      </c>
      <c r="H457" s="36">
        <v>3</v>
      </c>
    </row>
    <row r="458" spans="1:8" x14ac:dyDescent="0.2">
      <c r="A458" s="30"/>
      <c r="B458" s="31" t="s">
        <v>141</v>
      </c>
      <c r="C458" s="32">
        <v>1716772.89</v>
      </c>
      <c r="D458" s="33">
        <v>3</v>
      </c>
      <c r="E458" s="32">
        <v>0</v>
      </c>
      <c r="F458" s="34">
        <v>0</v>
      </c>
      <c r="G458" s="35">
        <v>1716772.89</v>
      </c>
      <c r="H458" s="36">
        <v>3</v>
      </c>
    </row>
    <row r="459" spans="1:8" x14ac:dyDescent="0.2">
      <c r="A459" s="30"/>
      <c r="B459" s="31" t="s">
        <v>142</v>
      </c>
      <c r="C459" s="32">
        <v>2289030.52</v>
      </c>
      <c r="D459" s="33">
        <v>4</v>
      </c>
      <c r="E459" s="32">
        <v>0</v>
      </c>
      <c r="F459" s="32">
        <v>0</v>
      </c>
      <c r="G459" s="35">
        <v>2289030.52</v>
      </c>
      <c r="H459" s="36">
        <v>4</v>
      </c>
    </row>
    <row r="460" spans="1:8" ht="12" x14ac:dyDescent="0.2">
      <c r="A460" s="30"/>
      <c r="B460" s="31" t="s">
        <v>143</v>
      </c>
      <c r="C460" s="32">
        <v>1716772.89</v>
      </c>
      <c r="D460" s="33">
        <v>3</v>
      </c>
      <c r="E460" s="39">
        <v>572257.63</v>
      </c>
      <c r="F460" s="40">
        <v>1</v>
      </c>
      <c r="G460" s="35">
        <v>2289030.52</v>
      </c>
      <c r="H460" s="36">
        <v>4</v>
      </c>
    </row>
    <row r="461" spans="1:8" ht="12" x14ac:dyDescent="0.2">
      <c r="A461" s="30"/>
      <c r="B461" s="31" t="s">
        <v>150</v>
      </c>
      <c r="C461" s="32">
        <v>2289030.52</v>
      </c>
      <c r="D461" s="33">
        <v>4</v>
      </c>
      <c r="E461" s="39">
        <v>572257.63</v>
      </c>
      <c r="F461" s="40">
        <v>1</v>
      </c>
      <c r="G461" s="35">
        <v>2861288.15</v>
      </c>
      <c r="H461" s="36">
        <v>5</v>
      </c>
    </row>
    <row r="462" spans="1:8" ht="12" x14ac:dyDescent="0.2">
      <c r="A462" s="30"/>
      <c r="B462" s="31" t="s">
        <v>144</v>
      </c>
      <c r="C462" s="32">
        <v>1716772.89</v>
      </c>
      <c r="D462" s="33">
        <v>3</v>
      </c>
      <c r="E462" s="39">
        <v>2289030.52</v>
      </c>
      <c r="F462" s="40">
        <v>4</v>
      </c>
      <c r="G462" s="35">
        <v>4005803.41</v>
      </c>
      <c r="H462" s="36">
        <v>7</v>
      </c>
    </row>
    <row r="463" spans="1:8" ht="12" x14ac:dyDescent="0.2">
      <c r="A463" s="30"/>
      <c r="B463" s="31" t="s">
        <v>145</v>
      </c>
      <c r="C463" s="32">
        <v>2289030.52</v>
      </c>
      <c r="D463" s="33">
        <v>4</v>
      </c>
      <c r="E463" s="39">
        <v>572257.63</v>
      </c>
      <c r="F463" s="40">
        <v>1</v>
      </c>
      <c r="G463" s="35">
        <v>2861288.15</v>
      </c>
      <c r="H463" s="36">
        <v>5</v>
      </c>
    </row>
    <row r="464" spans="1:8" x14ac:dyDescent="0.2">
      <c r="A464" s="30"/>
      <c r="B464" s="31" t="s">
        <v>146</v>
      </c>
      <c r="C464" s="32">
        <v>1716772.89</v>
      </c>
      <c r="D464" s="33">
        <v>3</v>
      </c>
      <c r="E464" s="32">
        <v>572257.63</v>
      </c>
      <c r="F464" s="34">
        <v>1</v>
      </c>
      <c r="G464" s="35">
        <v>2289030.52</v>
      </c>
      <c r="H464" s="36">
        <v>4</v>
      </c>
    </row>
    <row r="465" spans="1:8" ht="12" x14ac:dyDescent="0.2">
      <c r="A465" s="30"/>
      <c r="B465" s="31" t="s">
        <v>147</v>
      </c>
      <c r="C465" s="32">
        <v>2289030.52</v>
      </c>
      <c r="D465" s="33">
        <v>4</v>
      </c>
      <c r="E465" s="39">
        <v>0</v>
      </c>
      <c r="F465" s="40">
        <v>0</v>
      </c>
      <c r="G465" s="35">
        <v>2289030.52</v>
      </c>
      <c r="H465" s="36">
        <v>4</v>
      </c>
    </row>
    <row r="466" spans="1:8" x14ac:dyDescent="0.2">
      <c r="A466" s="30"/>
      <c r="B466" s="31" t="s">
        <v>148</v>
      </c>
      <c r="C466" s="32">
        <v>1144515.26</v>
      </c>
      <c r="D466" s="33">
        <v>2</v>
      </c>
      <c r="E466" s="32">
        <v>0</v>
      </c>
      <c r="F466" s="34">
        <v>0</v>
      </c>
      <c r="G466" s="35">
        <v>1144515.26</v>
      </c>
      <c r="H466" s="36">
        <v>2</v>
      </c>
    </row>
    <row r="467" spans="1:8" x14ac:dyDescent="0.2">
      <c r="A467" s="26"/>
      <c r="B467" s="27" t="s">
        <v>255</v>
      </c>
      <c r="C467" s="28">
        <v>1767362.52</v>
      </c>
      <c r="D467" s="28">
        <v>11</v>
      </c>
      <c r="E467" s="28">
        <v>-642677.28</v>
      </c>
      <c r="F467" s="28">
        <v>-4</v>
      </c>
      <c r="G467" s="28">
        <v>1124685.24</v>
      </c>
      <c r="H467" s="28">
        <v>7</v>
      </c>
    </row>
    <row r="468" spans="1:8" ht="12" x14ac:dyDescent="0.2">
      <c r="A468" s="30"/>
      <c r="B468" s="31" t="s">
        <v>138</v>
      </c>
      <c r="C468" s="32">
        <v>160669.32</v>
      </c>
      <c r="D468" s="33">
        <v>1</v>
      </c>
      <c r="E468" s="39">
        <v>-160669.32</v>
      </c>
      <c r="F468" s="40">
        <v>-1</v>
      </c>
      <c r="G468" s="35">
        <v>0</v>
      </c>
      <c r="H468" s="36">
        <v>0</v>
      </c>
    </row>
    <row r="469" spans="1:8" ht="12" x14ac:dyDescent="0.2">
      <c r="A469" s="30"/>
      <c r="B469" s="31" t="s">
        <v>139</v>
      </c>
      <c r="C469" s="32">
        <v>160669.32</v>
      </c>
      <c r="D469" s="33">
        <v>1</v>
      </c>
      <c r="E469" s="39">
        <v>0</v>
      </c>
      <c r="F469" s="40">
        <v>0</v>
      </c>
      <c r="G469" s="35">
        <v>160669.32</v>
      </c>
      <c r="H469" s="36">
        <v>1</v>
      </c>
    </row>
    <row r="470" spans="1:8" ht="12" x14ac:dyDescent="0.2">
      <c r="A470" s="30"/>
      <c r="B470" s="31" t="s">
        <v>140</v>
      </c>
      <c r="C470" s="32">
        <v>160669.32</v>
      </c>
      <c r="D470" s="33">
        <v>1</v>
      </c>
      <c r="E470" s="39">
        <v>0</v>
      </c>
      <c r="F470" s="40">
        <v>0</v>
      </c>
      <c r="G470" s="35">
        <v>160669.32</v>
      </c>
      <c r="H470" s="36">
        <v>1</v>
      </c>
    </row>
    <row r="471" spans="1:8" ht="12" x14ac:dyDescent="0.2">
      <c r="A471" s="30"/>
      <c r="B471" s="31" t="s">
        <v>141</v>
      </c>
      <c r="C471" s="32">
        <v>160669.32</v>
      </c>
      <c r="D471" s="33">
        <v>1</v>
      </c>
      <c r="E471" s="39">
        <v>-160669.32</v>
      </c>
      <c r="F471" s="40">
        <v>-1</v>
      </c>
      <c r="G471" s="35">
        <v>0</v>
      </c>
      <c r="H471" s="36">
        <v>0</v>
      </c>
    </row>
    <row r="472" spans="1:8" ht="12" x14ac:dyDescent="0.2">
      <c r="A472" s="30"/>
      <c r="B472" s="31" t="s">
        <v>142</v>
      </c>
      <c r="C472" s="32">
        <v>160669.32</v>
      </c>
      <c r="D472" s="33">
        <v>1</v>
      </c>
      <c r="E472" s="39">
        <v>-160669.32</v>
      </c>
      <c r="F472" s="40">
        <v>-1</v>
      </c>
      <c r="G472" s="35">
        <v>0</v>
      </c>
      <c r="H472" s="36">
        <v>0</v>
      </c>
    </row>
    <row r="473" spans="1:8" ht="12" x14ac:dyDescent="0.2">
      <c r="A473" s="30"/>
      <c r="B473" s="31" t="s">
        <v>143</v>
      </c>
      <c r="C473" s="32">
        <v>160669.32</v>
      </c>
      <c r="D473" s="33">
        <v>1</v>
      </c>
      <c r="E473" s="39">
        <v>0</v>
      </c>
      <c r="F473" s="40">
        <v>0</v>
      </c>
      <c r="G473" s="35">
        <v>160669.32</v>
      </c>
      <c r="H473" s="36">
        <v>1</v>
      </c>
    </row>
    <row r="474" spans="1:8" ht="12" x14ac:dyDescent="0.2">
      <c r="A474" s="30"/>
      <c r="B474" s="31" t="s">
        <v>150</v>
      </c>
      <c r="C474" s="32">
        <v>160669.32</v>
      </c>
      <c r="D474" s="33">
        <v>1</v>
      </c>
      <c r="E474" s="39">
        <v>0</v>
      </c>
      <c r="F474" s="40">
        <v>0</v>
      </c>
      <c r="G474" s="35">
        <v>160669.32</v>
      </c>
      <c r="H474" s="36">
        <v>1</v>
      </c>
    </row>
    <row r="475" spans="1:8" ht="12" x14ac:dyDescent="0.2">
      <c r="A475" s="30"/>
      <c r="B475" s="31" t="s">
        <v>144</v>
      </c>
      <c r="C475" s="32">
        <v>160669.32</v>
      </c>
      <c r="D475" s="33">
        <v>1</v>
      </c>
      <c r="E475" s="39">
        <v>-160669.32</v>
      </c>
      <c r="F475" s="40">
        <v>-1</v>
      </c>
      <c r="G475" s="35">
        <v>0</v>
      </c>
      <c r="H475" s="36">
        <v>0</v>
      </c>
    </row>
    <row r="476" spans="1:8" ht="12" x14ac:dyDescent="0.2">
      <c r="A476" s="30"/>
      <c r="B476" s="31" t="s">
        <v>145</v>
      </c>
      <c r="C476" s="32">
        <v>160669.32</v>
      </c>
      <c r="D476" s="33">
        <v>1</v>
      </c>
      <c r="E476" s="39">
        <v>0</v>
      </c>
      <c r="F476" s="40">
        <v>0</v>
      </c>
      <c r="G476" s="35">
        <v>160669.32</v>
      </c>
      <c r="H476" s="36">
        <v>1</v>
      </c>
    </row>
    <row r="477" spans="1:8" ht="12" x14ac:dyDescent="0.2">
      <c r="A477" s="30"/>
      <c r="B477" s="31" t="s">
        <v>146</v>
      </c>
      <c r="C477" s="32">
        <v>160669.32</v>
      </c>
      <c r="D477" s="33">
        <v>1</v>
      </c>
      <c r="E477" s="39">
        <v>0</v>
      </c>
      <c r="F477" s="40">
        <v>0</v>
      </c>
      <c r="G477" s="35">
        <v>160669.32</v>
      </c>
      <c r="H477" s="36">
        <v>1</v>
      </c>
    </row>
    <row r="478" spans="1:8" ht="12" x14ac:dyDescent="0.2">
      <c r="A478" s="30"/>
      <c r="B478" s="31" t="s">
        <v>147</v>
      </c>
      <c r="C478" s="32">
        <v>160669.32</v>
      </c>
      <c r="D478" s="33">
        <v>1</v>
      </c>
      <c r="E478" s="39">
        <v>0</v>
      </c>
      <c r="F478" s="40">
        <v>0</v>
      </c>
      <c r="G478" s="35">
        <v>160669.32</v>
      </c>
      <c r="H478" s="36">
        <v>1</v>
      </c>
    </row>
    <row r="479" spans="1:8" x14ac:dyDescent="0.2">
      <c r="A479" s="26"/>
      <c r="B479" s="27" t="s">
        <v>256</v>
      </c>
      <c r="C479" s="28">
        <v>1397255.55</v>
      </c>
      <c r="D479" s="37">
        <v>5</v>
      </c>
      <c r="E479" s="28">
        <v>-1117804.44</v>
      </c>
      <c r="F479" s="29">
        <v>-4</v>
      </c>
      <c r="G479" s="28">
        <v>279451.11</v>
      </c>
      <c r="H479" s="29">
        <v>1</v>
      </c>
    </row>
    <row r="480" spans="1:8" ht="12" x14ac:dyDescent="0.2">
      <c r="A480" s="30"/>
      <c r="B480" s="31" t="s">
        <v>138</v>
      </c>
      <c r="C480" s="32">
        <v>279451.11</v>
      </c>
      <c r="D480" s="33">
        <v>1</v>
      </c>
      <c r="E480" s="39">
        <v>-279451.11</v>
      </c>
      <c r="F480" s="40">
        <v>-1</v>
      </c>
      <c r="G480" s="35">
        <v>0</v>
      </c>
      <c r="H480" s="36">
        <v>0</v>
      </c>
    </row>
    <row r="481" spans="1:8" ht="12" x14ac:dyDescent="0.2">
      <c r="A481" s="30"/>
      <c r="B481" s="31" t="s">
        <v>139</v>
      </c>
      <c r="C481" s="32">
        <v>279451.11</v>
      </c>
      <c r="D481" s="33">
        <v>1</v>
      </c>
      <c r="E481" s="39">
        <v>-279451.11</v>
      </c>
      <c r="F481" s="40">
        <v>-1</v>
      </c>
      <c r="G481" s="35">
        <v>0</v>
      </c>
      <c r="H481" s="36">
        <v>0</v>
      </c>
    </row>
    <row r="482" spans="1:8" ht="12" x14ac:dyDescent="0.2">
      <c r="A482" s="30"/>
      <c r="B482" s="31" t="s">
        <v>140</v>
      </c>
      <c r="C482" s="32">
        <v>279451.11</v>
      </c>
      <c r="D482" s="33">
        <v>1</v>
      </c>
      <c r="E482" s="39">
        <v>-279451.11</v>
      </c>
      <c r="F482" s="40">
        <v>-1</v>
      </c>
      <c r="G482" s="35">
        <v>0</v>
      </c>
      <c r="H482" s="36">
        <v>0</v>
      </c>
    </row>
    <row r="483" spans="1:8" ht="12" x14ac:dyDescent="0.2">
      <c r="A483" s="30"/>
      <c r="B483" s="31" t="s">
        <v>141</v>
      </c>
      <c r="C483" s="32">
        <v>279451.11</v>
      </c>
      <c r="D483" s="33">
        <v>1</v>
      </c>
      <c r="E483" s="39">
        <v>0</v>
      </c>
      <c r="F483" s="40">
        <v>0</v>
      </c>
      <c r="G483" s="35">
        <v>279451.11</v>
      </c>
      <c r="H483" s="36">
        <v>1</v>
      </c>
    </row>
    <row r="484" spans="1:8" ht="12" x14ac:dyDescent="0.2">
      <c r="A484" s="30"/>
      <c r="B484" s="31" t="s">
        <v>142</v>
      </c>
      <c r="C484" s="32">
        <v>279451.11</v>
      </c>
      <c r="D484" s="33">
        <v>1</v>
      </c>
      <c r="E484" s="39">
        <v>-279451.11</v>
      </c>
      <c r="F484" s="40">
        <v>-1</v>
      </c>
      <c r="G484" s="35">
        <v>0</v>
      </c>
      <c r="H484" s="36">
        <v>0</v>
      </c>
    </row>
    <row r="485" spans="1:8" x14ac:dyDescent="0.2">
      <c r="A485" s="26"/>
      <c r="B485" s="27" t="s">
        <v>248</v>
      </c>
      <c r="C485" s="28">
        <v>42764980</v>
      </c>
      <c r="D485" s="28">
        <v>400</v>
      </c>
      <c r="E485" s="28">
        <v>7911521.2999999998</v>
      </c>
      <c r="F485" s="28">
        <v>74</v>
      </c>
      <c r="G485" s="28">
        <v>50676501.299999997</v>
      </c>
      <c r="H485" s="28">
        <v>474</v>
      </c>
    </row>
    <row r="486" spans="1:8" ht="12" x14ac:dyDescent="0.2">
      <c r="A486" s="30"/>
      <c r="B486" s="31" t="s">
        <v>138</v>
      </c>
      <c r="C486" s="32">
        <v>3528110.85</v>
      </c>
      <c r="D486" s="33">
        <v>33</v>
      </c>
      <c r="E486" s="39">
        <v>0</v>
      </c>
      <c r="F486" s="40">
        <v>0</v>
      </c>
      <c r="G486" s="35">
        <v>3528110.85</v>
      </c>
      <c r="H486" s="36">
        <v>33</v>
      </c>
    </row>
    <row r="487" spans="1:8" ht="12" x14ac:dyDescent="0.2">
      <c r="A487" s="30"/>
      <c r="B487" s="31" t="s">
        <v>139</v>
      </c>
      <c r="C487" s="32">
        <v>3528110.85</v>
      </c>
      <c r="D487" s="33">
        <v>33</v>
      </c>
      <c r="E487" s="39">
        <v>0</v>
      </c>
      <c r="F487" s="40">
        <v>0</v>
      </c>
      <c r="G487" s="35">
        <v>3528110.85</v>
      </c>
      <c r="H487" s="36">
        <v>33</v>
      </c>
    </row>
    <row r="488" spans="1:8" ht="12" x14ac:dyDescent="0.2">
      <c r="A488" s="30"/>
      <c r="B488" s="31" t="s">
        <v>140</v>
      </c>
      <c r="C488" s="32">
        <v>3528110.85</v>
      </c>
      <c r="D488" s="33">
        <v>33</v>
      </c>
      <c r="E488" s="39">
        <v>0</v>
      </c>
      <c r="F488" s="40">
        <v>0</v>
      </c>
      <c r="G488" s="35">
        <v>3528110.85</v>
      </c>
      <c r="H488" s="36">
        <v>33</v>
      </c>
    </row>
    <row r="489" spans="1:8" ht="12" x14ac:dyDescent="0.2">
      <c r="A489" s="30"/>
      <c r="B489" s="31" t="s">
        <v>141</v>
      </c>
      <c r="C489" s="32">
        <v>3528110.85</v>
      </c>
      <c r="D489" s="33">
        <v>33</v>
      </c>
      <c r="E489" s="39">
        <v>0</v>
      </c>
      <c r="F489" s="40">
        <v>0</v>
      </c>
      <c r="G489" s="35">
        <v>3528110.85</v>
      </c>
      <c r="H489" s="36">
        <v>33</v>
      </c>
    </row>
    <row r="490" spans="1:8" ht="12" x14ac:dyDescent="0.2">
      <c r="A490" s="30"/>
      <c r="B490" s="31" t="s">
        <v>142</v>
      </c>
      <c r="C490" s="32">
        <v>3635023.3</v>
      </c>
      <c r="D490" s="33">
        <v>34</v>
      </c>
      <c r="E490" s="39">
        <v>0</v>
      </c>
      <c r="F490" s="40">
        <v>0</v>
      </c>
      <c r="G490" s="35">
        <v>3635023.3</v>
      </c>
      <c r="H490" s="36">
        <v>34</v>
      </c>
    </row>
    <row r="491" spans="1:8" ht="12" x14ac:dyDescent="0.2">
      <c r="A491" s="30"/>
      <c r="B491" s="31" t="s">
        <v>143</v>
      </c>
      <c r="C491" s="32">
        <v>3528110.85</v>
      </c>
      <c r="D491" s="33">
        <v>33</v>
      </c>
      <c r="E491" s="39">
        <v>0</v>
      </c>
      <c r="F491" s="40">
        <v>0</v>
      </c>
      <c r="G491" s="35">
        <v>3528110.85</v>
      </c>
      <c r="H491" s="36">
        <v>33</v>
      </c>
    </row>
    <row r="492" spans="1:8" ht="12" x14ac:dyDescent="0.2">
      <c r="A492" s="30"/>
      <c r="B492" s="31" t="s">
        <v>150</v>
      </c>
      <c r="C492" s="32">
        <v>3635023.3</v>
      </c>
      <c r="D492" s="33">
        <v>34</v>
      </c>
      <c r="E492" s="39">
        <v>0</v>
      </c>
      <c r="F492" s="40">
        <v>0</v>
      </c>
      <c r="G492" s="35">
        <v>3635023.3</v>
      </c>
      <c r="H492" s="36">
        <v>34</v>
      </c>
    </row>
    <row r="493" spans="1:8" ht="12" x14ac:dyDescent="0.2">
      <c r="A493" s="30"/>
      <c r="B493" s="31" t="s">
        <v>144</v>
      </c>
      <c r="C493" s="32">
        <v>3528110.85</v>
      </c>
      <c r="D493" s="33">
        <v>33</v>
      </c>
      <c r="E493" s="39">
        <v>-106912.45</v>
      </c>
      <c r="F493" s="40">
        <v>-1</v>
      </c>
      <c r="G493" s="35">
        <v>3421198.4</v>
      </c>
      <c r="H493" s="36">
        <v>32</v>
      </c>
    </row>
    <row r="494" spans="1:8" ht="12" x14ac:dyDescent="0.2">
      <c r="A494" s="30"/>
      <c r="B494" s="31" t="s">
        <v>145</v>
      </c>
      <c r="C494" s="32">
        <v>3635023.3</v>
      </c>
      <c r="D494" s="33">
        <v>34</v>
      </c>
      <c r="E494" s="39">
        <v>2031336.55</v>
      </c>
      <c r="F494" s="40">
        <v>19</v>
      </c>
      <c r="G494" s="35">
        <v>5666359.8499999996</v>
      </c>
      <c r="H494" s="36">
        <v>53</v>
      </c>
    </row>
    <row r="495" spans="1:8" ht="12" x14ac:dyDescent="0.2">
      <c r="A495" s="30"/>
      <c r="B495" s="31" t="s">
        <v>146</v>
      </c>
      <c r="C495" s="32">
        <v>3528110.85</v>
      </c>
      <c r="D495" s="33">
        <v>33</v>
      </c>
      <c r="E495" s="39">
        <v>2031336.55</v>
      </c>
      <c r="F495" s="40">
        <v>19</v>
      </c>
      <c r="G495" s="35">
        <v>5559447.4000000004</v>
      </c>
      <c r="H495" s="36">
        <v>52</v>
      </c>
    </row>
    <row r="496" spans="1:8" ht="12" x14ac:dyDescent="0.2">
      <c r="A496" s="30"/>
      <c r="B496" s="31" t="s">
        <v>147</v>
      </c>
      <c r="C496" s="32">
        <v>3635023.3</v>
      </c>
      <c r="D496" s="33">
        <v>34</v>
      </c>
      <c r="E496" s="39">
        <v>2031336.55</v>
      </c>
      <c r="F496" s="40">
        <v>19</v>
      </c>
      <c r="G496" s="35">
        <v>5666359.8499999996</v>
      </c>
      <c r="H496" s="36">
        <v>53</v>
      </c>
    </row>
    <row r="497" spans="1:8" ht="12" x14ac:dyDescent="0.2">
      <c r="A497" s="30"/>
      <c r="B497" s="31" t="s">
        <v>148</v>
      </c>
      <c r="C497" s="32">
        <v>3528110.85</v>
      </c>
      <c r="D497" s="33">
        <v>33</v>
      </c>
      <c r="E497" s="39">
        <v>1924424.1</v>
      </c>
      <c r="F497" s="40">
        <v>18</v>
      </c>
      <c r="G497" s="35">
        <v>5452534.9500000002</v>
      </c>
      <c r="H497" s="36">
        <v>51</v>
      </c>
    </row>
    <row r="498" spans="1:8" x14ac:dyDescent="0.2">
      <c r="A498" s="26"/>
      <c r="B498" s="27" t="s">
        <v>249</v>
      </c>
      <c r="C498" s="28">
        <v>3949359.75</v>
      </c>
      <c r="D498" s="28">
        <v>25</v>
      </c>
      <c r="E498" s="28">
        <v>-473923.17</v>
      </c>
      <c r="F498" s="28">
        <v>-3</v>
      </c>
      <c r="G498" s="28">
        <v>3475436.58</v>
      </c>
      <c r="H498" s="28">
        <v>22</v>
      </c>
    </row>
    <row r="499" spans="1:8" ht="12" x14ac:dyDescent="0.2">
      <c r="A499" s="30"/>
      <c r="B499" s="31" t="s">
        <v>138</v>
      </c>
      <c r="C499" s="32">
        <v>315948.78000000003</v>
      </c>
      <c r="D499" s="33">
        <v>2</v>
      </c>
      <c r="E499" s="39">
        <v>-157974.39000000001</v>
      </c>
      <c r="F499" s="40">
        <v>-1</v>
      </c>
      <c r="G499" s="35">
        <v>157974.39000000001</v>
      </c>
      <c r="H499" s="36">
        <v>1</v>
      </c>
    </row>
    <row r="500" spans="1:8" ht="12" x14ac:dyDescent="0.2">
      <c r="A500" s="30"/>
      <c r="B500" s="31" t="s">
        <v>139</v>
      </c>
      <c r="C500" s="32">
        <v>315948.78000000003</v>
      </c>
      <c r="D500" s="33">
        <v>2</v>
      </c>
      <c r="E500" s="39">
        <v>-157974.39000000001</v>
      </c>
      <c r="F500" s="40">
        <v>-1</v>
      </c>
      <c r="G500" s="35">
        <v>157974.39000000001</v>
      </c>
      <c r="H500" s="36">
        <v>1</v>
      </c>
    </row>
    <row r="501" spans="1:8" ht="12" x14ac:dyDescent="0.2">
      <c r="A501" s="30"/>
      <c r="B501" s="31" t="s">
        <v>140</v>
      </c>
      <c r="C501" s="32">
        <v>315948.78000000003</v>
      </c>
      <c r="D501" s="33">
        <v>2</v>
      </c>
      <c r="E501" s="39">
        <v>-315948.78000000003</v>
      </c>
      <c r="F501" s="40">
        <v>-2</v>
      </c>
      <c r="G501" s="35">
        <v>0</v>
      </c>
      <c r="H501" s="36">
        <v>0</v>
      </c>
    </row>
    <row r="502" spans="1:8" ht="12" x14ac:dyDescent="0.2">
      <c r="A502" s="30"/>
      <c r="B502" s="31" t="s">
        <v>141</v>
      </c>
      <c r="C502" s="32">
        <v>315948.78000000003</v>
      </c>
      <c r="D502" s="33">
        <v>2</v>
      </c>
      <c r="E502" s="39">
        <v>-315948.78000000003</v>
      </c>
      <c r="F502" s="40">
        <v>-2</v>
      </c>
      <c r="G502" s="35">
        <v>0</v>
      </c>
      <c r="H502" s="36">
        <v>0</v>
      </c>
    </row>
    <row r="503" spans="1:8" ht="12" x14ac:dyDescent="0.2">
      <c r="A503" s="30"/>
      <c r="B503" s="31" t="s">
        <v>142</v>
      </c>
      <c r="C503" s="32">
        <v>315948.78000000003</v>
      </c>
      <c r="D503" s="33">
        <v>2</v>
      </c>
      <c r="E503" s="39">
        <v>-157974.39000000001</v>
      </c>
      <c r="F503" s="40">
        <v>-1</v>
      </c>
      <c r="G503" s="35">
        <v>157974.39000000001</v>
      </c>
      <c r="H503" s="36">
        <v>1</v>
      </c>
    </row>
    <row r="504" spans="1:8" x14ac:dyDescent="0.2">
      <c r="A504" s="30"/>
      <c r="B504" s="31" t="s">
        <v>143</v>
      </c>
      <c r="C504" s="32">
        <v>315948.78000000003</v>
      </c>
      <c r="D504" s="33">
        <v>2</v>
      </c>
      <c r="E504" s="32">
        <v>0</v>
      </c>
      <c r="F504" s="34">
        <v>0</v>
      </c>
      <c r="G504" s="35">
        <v>315948.78000000003</v>
      </c>
      <c r="H504" s="36">
        <v>2</v>
      </c>
    </row>
    <row r="505" spans="1:8" ht="12" x14ac:dyDescent="0.2">
      <c r="A505" s="30"/>
      <c r="B505" s="31" t="s">
        <v>150</v>
      </c>
      <c r="C505" s="32">
        <v>315948.78000000003</v>
      </c>
      <c r="D505" s="33">
        <v>2</v>
      </c>
      <c r="E505" s="39">
        <v>0</v>
      </c>
      <c r="F505" s="40">
        <v>0</v>
      </c>
      <c r="G505" s="35">
        <v>315948.78000000003</v>
      </c>
      <c r="H505" s="36">
        <v>2</v>
      </c>
    </row>
    <row r="506" spans="1:8" ht="12" x14ac:dyDescent="0.2">
      <c r="A506" s="30"/>
      <c r="B506" s="31" t="s">
        <v>144</v>
      </c>
      <c r="C506" s="32">
        <v>315948.78000000003</v>
      </c>
      <c r="D506" s="33">
        <v>2</v>
      </c>
      <c r="E506" s="39">
        <v>0</v>
      </c>
      <c r="F506" s="40">
        <v>0</v>
      </c>
      <c r="G506" s="35">
        <v>315948.78000000003</v>
      </c>
      <c r="H506" s="36">
        <v>2</v>
      </c>
    </row>
    <row r="507" spans="1:8" ht="12" x14ac:dyDescent="0.2">
      <c r="A507" s="30"/>
      <c r="B507" s="31" t="s">
        <v>145</v>
      </c>
      <c r="C507" s="32">
        <v>315948.78000000003</v>
      </c>
      <c r="D507" s="33">
        <v>2</v>
      </c>
      <c r="E507" s="39">
        <v>157974.39000000001</v>
      </c>
      <c r="F507" s="40">
        <v>1</v>
      </c>
      <c r="G507" s="35">
        <v>473923.17</v>
      </c>
      <c r="H507" s="36">
        <v>3</v>
      </c>
    </row>
    <row r="508" spans="1:8" ht="12" x14ac:dyDescent="0.2">
      <c r="A508" s="30"/>
      <c r="B508" s="31" t="s">
        <v>146</v>
      </c>
      <c r="C508" s="32">
        <v>315948.78000000003</v>
      </c>
      <c r="D508" s="33">
        <v>2</v>
      </c>
      <c r="E508" s="39">
        <v>157974.39000000001</v>
      </c>
      <c r="F508" s="40">
        <v>1</v>
      </c>
      <c r="G508" s="35">
        <v>473923.17</v>
      </c>
      <c r="H508" s="36">
        <v>3</v>
      </c>
    </row>
    <row r="509" spans="1:8" ht="12" x14ac:dyDescent="0.2">
      <c r="A509" s="30"/>
      <c r="B509" s="31" t="s">
        <v>147</v>
      </c>
      <c r="C509" s="32">
        <v>473923.17</v>
      </c>
      <c r="D509" s="33">
        <v>3</v>
      </c>
      <c r="E509" s="39">
        <v>157974.39000000001</v>
      </c>
      <c r="F509" s="40">
        <v>1</v>
      </c>
      <c r="G509" s="35">
        <v>631897.56000000006</v>
      </c>
      <c r="H509" s="36">
        <v>4</v>
      </c>
    </row>
    <row r="510" spans="1:8" ht="12" x14ac:dyDescent="0.2">
      <c r="A510" s="30"/>
      <c r="B510" s="31" t="s">
        <v>148</v>
      </c>
      <c r="C510" s="32">
        <v>315948.78000000003</v>
      </c>
      <c r="D510" s="33">
        <v>2</v>
      </c>
      <c r="E510" s="39">
        <v>157974.39000000001</v>
      </c>
      <c r="F510" s="40">
        <v>1</v>
      </c>
      <c r="G510" s="35">
        <v>473923.17</v>
      </c>
      <c r="H510" s="36">
        <v>3</v>
      </c>
    </row>
    <row r="511" spans="1:8" x14ac:dyDescent="0.2">
      <c r="A511" s="26"/>
      <c r="B511" s="27" t="s">
        <v>250</v>
      </c>
      <c r="C511" s="28">
        <v>3748702.86</v>
      </c>
      <c r="D511" s="37">
        <v>18</v>
      </c>
      <c r="E511" s="28">
        <v>208261.27</v>
      </c>
      <c r="F511" s="28">
        <v>1</v>
      </c>
      <c r="G511" s="28">
        <v>3956964.13</v>
      </c>
      <c r="H511" s="29">
        <v>19</v>
      </c>
    </row>
    <row r="512" spans="1:8" ht="12" x14ac:dyDescent="0.2">
      <c r="A512" s="30"/>
      <c r="B512" s="31" t="s">
        <v>138</v>
      </c>
      <c r="C512" s="32">
        <v>416522.54</v>
      </c>
      <c r="D512" s="33">
        <v>2</v>
      </c>
      <c r="E512" s="39">
        <v>0</v>
      </c>
      <c r="F512" s="40">
        <v>0</v>
      </c>
      <c r="G512" s="35">
        <v>416522.54</v>
      </c>
      <c r="H512" s="36">
        <v>2</v>
      </c>
    </row>
    <row r="513" spans="1:8" ht="12" x14ac:dyDescent="0.2">
      <c r="A513" s="30"/>
      <c r="B513" s="31" t="s">
        <v>139</v>
      </c>
      <c r="C513" s="32">
        <v>416522.54</v>
      </c>
      <c r="D513" s="33">
        <v>2</v>
      </c>
      <c r="E513" s="39">
        <v>0</v>
      </c>
      <c r="F513" s="40">
        <v>0</v>
      </c>
      <c r="G513" s="35">
        <v>416522.54</v>
      </c>
      <c r="H513" s="36">
        <v>2</v>
      </c>
    </row>
    <row r="514" spans="1:8" ht="12" x14ac:dyDescent="0.2">
      <c r="A514" s="30"/>
      <c r="B514" s="31" t="s">
        <v>140</v>
      </c>
      <c r="C514" s="32">
        <v>208261.27</v>
      </c>
      <c r="D514" s="33">
        <v>1</v>
      </c>
      <c r="E514" s="39">
        <v>0</v>
      </c>
      <c r="F514" s="40">
        <v>0</v>
      </c>
      <c r="G514" s="35">
        <v>208261.27</v>
      </c>
      <c r="H514" s="36">
        <v>1</v>
      </c>
    </row>
    <row r="515" spans="1:8" ht="12" x14ac:dyDescent="0.2">
      <c r="A515" s="30"/>
      <c r="B515" s="31" t="s">
        <v>141</v>
      </c>
      <c r="C515" s="32">
        <v>208261.27</v>
      </c>
      <c r="D515" s="33">
        <v>1</v>
      </c>
      <c r="E515" s="39">
        <v>0</v>
      </c>
      <c r="F515" s="40">
        <v>0</v>
      </c>
      <c r="G515" s="35">
        <v>208261.27</v>
      </c>
      <c r="H515" s="36">
        <v>1</v>
      </c>
    </row>
    <row r="516" spans="1:8" ht="12" x14ac:dyDescent="0.2">
      <c r="A516" s="30"/>
      <c r="B516" s="31" t="s">
        <v>142</v>
      </c>
      <c r="C516" s="32">
        <v>416522.54</v>
      </c>
      <c r="D516" s="33">
        <v>2</v>
      </c>
      <c r="E516" s="39">
        <v>0</v>
      </c>
      <c r="F516" s="40">
        <v>0</v>
      </c>
      <c r="G516" s="35">
        <v>416522.54</v>
      </c>
      <c r="H516" s="36">
        <v>2</v>
      </c>
    </row>
    <row r="517" spans="1:8" x14ac:dyDescent="0.2">
      <c r="A517" s="30"/>
      <c r="B517" s="31" t="s">
        <v>143</v>
      </c>
      <c r="C517" s="32">
        <v>208261.27</v>
      </c>
      <c r="D517" s="33">
        <v>1</v>
      </c>
      <c r="E517" s="32">
        <v>0</v>
      </c>
      <c r="F517" s="34">
        <v>0</v>
      </c>
      <c r="G517" s="35">
        <v>208261.27</v>
      </c>
      <c r="H517" s="36">
        <v>1</v>
      </c>
    </row>
    <row r="518" spans="1:8" ht="12" x14ac:dyDescent="0.2">
      <c r="A518" s="30"/>
      <c r="B518" s="31" t="s">
        <v>150</v>
      </c>
      <c r="C518" s="32">
        <v>416522.54</v>
      </c>
      <c r="D518" s="33">
        <v>2</v>
      </c>
      <c r="E518" s="39">
        <v>0</v>
      </c>
      <c r="F518" s="40">
        <v>0</v>
      </c>
      <c r="G518" s="35">
        <v>416522.54</v>
      </c>
      <c r="H518" s="36">
        <v>2</v>
      </c>
    </row>
    <row r="519" spans="1:8" ht="12" x14ac:dyDescent="0.2">
      <c r="A519" s="30"/>
      <c r="B519" s="31" t="s">
        <v>144</v>
      </c>
      <c r="C519" s="32">
        <v>208261.27</v>
      </c>
      <c r="D519" s="33">
        <v>1</v>
      </c>
      <c r="E519" s="39">
        <v>208261.27</v>
      </c>
      <c r="F519" s="40">
        <v>1</v>
      </c>
      <c r="G519" s="35">
        <v>416522.54</v>
      </c>
      <c r="H519" s="36">
        <v>2</v>
      </c>
    </row>
    <row r="520" spans="1:8" x14ac:dyDescent="0.2">
      <c r="A520" s="30"/>
      <c r="B520" s="31" t="s">
        <v>145</v>
      </c>
      <c r="C520" s="32">
        <v>416522.54</v>
      </c>
      <c r="D520" s="33">
        <v>2</v>
      </c>
      <c r="E520" s="32">
        <v>0</v>
      </c>
      <c r="F520" s="34">
        <v>0</v>
      </c>
      <c r="G520" s="35">
        <v>416522.54</v>
      </c>
      <c r="H520" s="36">
        <v>2</v>
      </c>
    </row>
    <row r="521" spans="1:8" ht="12" x14ac:dyDescent="0.2">
      <c r="A521" s="30"/>
      <c r="B521" s="31" t="s">
        <v>146</v>
      </c>
      <c r="C521" s="32">
        <v>208261.27</v>
      </c>
      <c r="D521" s="33">
        <v>1</v>
      </c>
      <c r="E521" s="39">
        <v>0</v>
      </c>
      <c r="F521" s="40">
        <v>0</v>
      </c>
      <c r="G521" s="35">
        <v>208261.27</v>
      </c>
      <c r="H521" s="36">
        <v>1</v>
      </c>
    </row>
    <row r="522" spans="1:8" x14ac:dyDescent="0.2">
      <c r="A522" s="30"/>
      <c r="B522" s="31" t="s">
        <v>147</v>
      </c>
      <c r="C522" s="32">
        <v>416522.54</v>
      </c>
      <c r="D522" s="33">
        <v>2</v>
      </c>
      <c r="E522" s="32">
        <v>0</v>
      </c>
      <c r="F522" s="34">
        <v>0</v>
      </c>
      <c r="G522" s="35">
        <v>416522.54</v>
      </c>
      <c r="H522" s="36">
        <v>2</v>
      </c>
    </row>
    <row r="523" spans="1:8" ht="12" x14ac:dyDescent="0.2">
      <c r="A523" s="30"/>
      <c r="B523" s="31" t="s">
        <v>148</v>
      </c>
      <c r="C523" s="32">
        <v>208261.27</v>
      </c>
      <c r="D523" s="33">
        <v>1</v>
      </c>
      <c r="E523" s="39">
        <v>0</v>
      </c>
      <c r="F523" s="40">
        <v>0</v>
      </c>
      <c r="G523" s="35">
        <v>208261.27</v>
      </c>
      <c r="H523" s="36">
        <v>1</v>
      </c>
    </row>
    <row r="524" spans="1:8" x14ac:dyDescent="0.2">
      <c r="A524" s="156" t="s">
        <v>257</v>
      </c>
      <c r="B524" s="156" t="s">
        <v>258</v>
      </c>
      <c r="C524" s="157">
        <v>10601429.789999999</v>
      </c>
      <c r="D524" s="159">
        <v>71</v>
      </c>
      <c r="E524" s="157">
        <v>1304457.76</v>
      </c>
      <c r="F524" s="159">
        <v>12</v>
      </c>
      <c r="G524" s="157">
        <v>11905887.550000001</v>
      </c>
      <c r="H524" s="159">
        <v>83</v>
      </c>
    </row>
    <row r="525" spans="1:8" ht="21" x14ac:dyDescent="0.2">
      <c r="A525" s="26"/>
      <c r="B525" s="27" t="s">
        <v>259</v>
      </c>
      <c r="C525" s="28">
        <v>1503033.15</v>
      </c>
      <c r="D525" s="37">
        <v>5</v>
      </c>
      <c r="E525" s="28">
        <v>-1202426.52</v>
      </c>
      <c r="F525" s="29">
        <v>-4</v>
      </c>
      <c r="G525" s="28">
        <v>300606.63</v>
      </c>
      <c r="H525" s="29">
        <v>1</v>
      </c>
    </row>
    <row r="526" spans="1:8" ht="12" x14ac:dyDescent="0.2">
      <c r="A526" s="30"/>
      <c r="B526" s="31" t="s">
        <v>138</v>
      </c>
      <c r="C526" s="32">
        <v>300606.63</v>
      </c>
      <c r="D526" s="33">
        <v>1</v>
      </c>
      <c r="E526" s="39">
        <v>-300606.63</v>
      </c>
      <c r="F526" s="40">
        <v>-1</v>
      </c>
      <c r="G526" s="35">
        <v>0</v>
      </c>
      <c r="H526" s="36">
        <v>0</v>
      </c>
    </row>
    <row r="527" spans="1:8" ht="12" x14ac:dyDescent="0.2">
      <c r="A527" s="30"/>
      <c r="B527" s="31" t="s">
        <v>139</v>
      </c>
      <c r="C527" s="32">
        <v>300606.63</v>
      </c>
      <c r="D527" s="33">
        <v>1</v>
      </c>
      <c r="E527" s="39">
        <v>-300606.63</v>
      </c>
      <c r="F527" s="40">
        <v>-1</v>
      </c>
      <c r="G527" s="35">
        <v>0</v>
      </c>
      <c r="H527" s="36">
        <v>0</v>
      </c>
    </row>
    <row r="528" spans="1:8" ht="12" x14ac:dyDescent="0.2">
      <c r="A528" s="30"/>
      <c r="B528" s="31" t="s">
        <v>140</v>
      </c>
      <c r="C528" s="32">
        <v>300606.63</v>
      </c>
      <c r="D528" s="33">
        <v>1</v>
      </c>
      <c r="E528" s="39">
        <v>-300606.63</v>
      </c>
      <c r="F528" s="40">
        <v>-1</v>
      </c>
      <c r="G528" s="35">
        <v>0</v>
      </c>
      <c r="H528" s="36">
        <v>0</v>
      </c>
    </row>
    <row r="529" spans="1:8" ht="12" x14ac:dyDescent="0.2">
      <c r="A529" s="30"/>
      <c r="B529" s="31" t="s">
        <v>141</v>
      </c>
      <c r="C529" s="32">
        <v>300606.63</v>
      </c>
      <c r="D529" s="33">
        <v>1</v>
      </c>
      <c r="E529" s="39">
        <v>-300606.63</v>
      </c>
      <c r="F529" s="40">
        <v>-1</v>
      </c>
      <c r="G529" s="35">
        <v>0</v>
      </c>
      <c r="H529" s="36">
        <v>0</v>
      </c>
    </row>
    <row r="530" spans="1:8" ht="12" x14ac:dyDescent="0.2">
      <c r="A530" s="30"/>
      <c r="B530" s="31" t="s">
        <v>142</v>
      </c>
      <c r="C530" s="32">
        <v>300606.63</v>
      </c>
      <c r="D530" s="33">
        <v>1</v>
      </c>
      <c r="E530" s="39">
        <v>0</v>
      </c>
      <c r="F530" s="40">
        <v>0</v>
      </c>
      <c r="G530" s="35">
        <v>300606.63</v>
      </c>
      <c r="H530" s="36">
        <v>1</v>
      </c>
    </row>
    <row r="531" spans="1:8" ht="12" x14ac:dyDescent="0.2">
      <c r="A531" s="30"/>
      <c r="B531" s="31" t="s">
        <v>143</v>
      </c>
      <c r="C531" s="44"/>
      <c r="D531" s="44"/>
      <c r="E531" s="39">
        <v>0</v>
      </c>
      <c r="F531" s="40">
        <v>0</v>
      </c>
      <c r="G531" s="35">
        <v>0</v>
      </c>
      <c r="H531" s="36">
        <v>0</v>
      </c>
    </row>
    <row r="532" spans="1:8" x14ac:dyDescent="0.2">
      <c r="A532" s="26"/>
      <c r="B532" s="27" t="s">
        <v>260</v>
      </c>
      <c r="C532" s="28">
        <v>783289.01</v>
      </c>
      <c r="D532" s="37">
        <v>7</v>
      </c>
      <c r="E532" s="28">
        <v>-447593.72</v>
      </c>
      <c r="F532" s="29">
        <v>-4</v>
      </c>
      <c r="G532" s="28">
        <v>335695.29</v>
      </c>
      <c r="H532" s="29">
        <v>3</v>
      </c>
    </row>
    <row r="533" spans="1:8" ht="12" x14ac:dyDescent="0.2">
      <c r="A533" s="30"/>
      <c r="B533" s="31" t="s">
        <v>139</v>
      </c>
      <c r="C533" s="32">
        <v>111898.43</v>
      </c>
      <c r="D533" s="33">
        <v>1</v>
      </c>
      <c r="E533" s="39">
        <v>0</v>
      </c>
      <c r="F533" s="40">
        <v>0</v>
      </c>
      <c r="G533" s="35">
        <v>111898.43</v>
      </c>
      <c r="H533" s="36">
        <v>1</v>
      </c>
    </row>
    <row r="534" spans="1:8" ht="12" x14ac:dyDescent="0.2">
      <c r="A534" s="30"/>
      <c r="B534" s="31" t="s">
        <v>140</v>
      </c>
      <c r="C534" s="32">
        <v>111898.43</v>
      </c>
      <c r="D534" s="33">
        <v>1</v>
      </c>
      <c r="E534" s="39">
        <v>-111898.43</v>
      </c>
      <c r="F534" s="40">
        <v>-1</v>
      </c>
      <c r="G534" s="35">
        <v>0</v>
      </c>
      <c r="H534" s="36">
        <v>0</v>
      </c>
    </row>
    <row r="535" spans="1:8" ht="12" x14ac:dyDescent="0.2">
      <c r="A535" s="30"/>
      <c r="B535" s="31" t="s">
        <v>141</v>
      </c>
      <c r="C535" s="32">
        <v>111898.43</v>
      </c>
      <c r="D535" s="33">
        <v>1</v>
      </c>
      <c r="E535" s="39">
        <v>-111898.43</v>
      </c>
      <c r="F535" s="40">
        <v>-1</v>
      </c>
      <c r="G535" s="35">
        <v>0</v>
      </c>
      <c r="H535" s="36">
        <v>0</v>
      </c>
    </row>
    <row r="536" spans="1:8" ht="12" x14ac:dyDescent="0.2">
      <c r="A536" s="30"/>
      <c r="B536" s="31" t="s">
        <v>142</v>
      </c>
      <c r="C536" s="32">
        <v>111898.43</v>
      </c>
      <c r="D536" s="33">
        <v>1</v>
      </c>
      <c r="E536" s="39">
        <v>-111898.43</v>
      </c>
      <c r="F536" s="40">
        <v>-1</v>
      </c>
      <c r="G536" s="35">
        <v>0</v>
      </c>
      <c r="H536" s="36">
        <v>0</v>
      </c>
    </row>
    <row r="537" spans="1:8" ht="12" x14ac:dyDescent="0.2">
      <c r="A537" s="30"/>
      <c r="B537" s="31" t="s">
        <v>143</v>
      </c>
      <c r="C537" s="32">
        <v>111898.43</v>
      </c>
      <c r="D537" s="33">
        <v>1</v>
      </c>
      <c r="E537" s="39">
        <v>-111898.43</v>
      </c>
      <c r="F537" s="40">
        <v>-1</v>
      </c>
      <c r="G537" s="35">
        <v>0</v>
      </c>
      <c r="H537" s="36">
        <v>0</v>
      </c>
    </row>
    <row r="538" spans="1:8" ht="12" x14ac:dyDescent="0.2">
      <c r="A538" s="30"/>
      <c r="B538" s="31" t="s">
        <v>150</v>
      </c>
      <c r="C538" s="32">
        <v>111898.43</v>
      </c>
      <c r="D538" s="33">
        <v>1</v>
      </c>
      <c r="E538" s="39">
        <v>0</v>
      </c>
      <c r="F538" s="40">
        <v>0</v>
      </c>
      <c r="G538" s="35">
        <v>111898.43</v>
      </c>
      <c r="H538" s="36">
        <v>1</v>
      </c>
    </row>
    <row r="539" spans="1:8" x14ac:dyDescent="0.2">
      <c r="A539" s="30"/>
      <c r="B539" s="31" t="s">
        <v>144</v>
      </c>
      <c r="C539" s="32">
        <v>111898.43</v>
      </c>
      <c r="D539" s="33">
        <v>1</v>
      </c>
      <c r="E539" s="32">
        <v>0</v>
      </c>
      <c r="F539" s="34">
        <v>0</v>
      </c>
      <c r="G539" s="35">
        <v>111898.43</v>
      </c>
      <c r="H539" s="36">
        <v>1</v>
      </c>
    </row>
    <row r="540" spans="1:8" x14ac:dyDescent="0.2">
      <c r="A540" s="26"/>
      <c r="B540" s="27" t="s">
        <v>261</v>
      </c>
      <c r="C540" s="28">
        <v>2685342.38</v>
      </c>
      <c r="D540" s="28">
        <v>14</v>
      </c>
      <c r="E540" s="28">
        <v>1918101.7</v>
      </c>
      <c r="F540" s="28">
        <v>10</v>
      </c>
      <c r="G540" s="28">
        <v>4603444.08</v>
      </c>
      <c r="H540" s="28">
        <v>24</v>
      </c>
    </row>
    <row r="541" spans="1:8" ht="12" x14ac:dyDescent="0.2">
      <c r="A541" s="30"/>
      <c r="B541" s="31" t="s">
        <v>143</v>
      </c>
      <c r="C541" s="32">
        <v>191810.17</v>
      </c>
      <c r="D541" s="33">
        <v>1</v>
      </c>
      <c r="E541" s="39">
        <v>0</v>
      </c>
      <c r="F541" s="40">
        <v>0</v>
      </c>
      <c r="G541" s="35">
        <v>191810.17</v>
      </c>
      <c r="H541" s="36">
        <v>1</v>
      </c>
    </row>
    <row r="542" spans="1:8" ht="12" x14ac:dyDescent="0.2">
      <c r="A542" s="30"/>
      <c r="B542" s="31" t="s">
        <v>150</v>
      </c>
      <c r="C542" s="32">
        <v>191810.17</v>
      </c>
      <c r="D542" s="33">
        <v>1</v>
      </c>
      <c r="E542" s="39">
        <v>0</v>
      </c>
      <c r="F542" s="40">
        <v>0</v>
      </c>
      <c r="G542" s="35">
        <v>191810.17</v>
      </c>
      <c r="H542" s="36">
        <v>1</v>
      </c>
    </row>
    <row r="543" spans="1:8" ht="12" x14ac:dyDescent="0.2">
      <c r="A543" s="30"/>
      <c r="B543" s="31" t="s">
        <v>144</v>
      </c>
      <c r="C543" s="32">
        <v>1150861.02</v>
      </c>
      <c r="D543" s="33">
        <v>6</v>
      </c>
      <c r="E543" s="39">
        <v>383620.34</v>
      </c>
      <c r="F543" s="40">
        <v>2</v>
      </c>
      <c r="G543" s="35">
        <v>1534481.36</v>
      </c>
      <c r="H543" s="36">
        <v>8</v>
      </c>
    </row>
    <row r="544" spans="1:8" ht="12" x14ac:dyDescent="0.2">
      <c r="A544" s="30"/>
      <c r="B544" s="31" t="s">
        <v>145</v>
      </c>
      <c r="C544" s="32">
        <v>383620.34</v>
      </c>
      <c r="D544" s="33">
        <v>2</v>
      </c>
      <c r="E544" s="39">
        <v>383620.34</v>
      </c>
      <c r="F544" s="40">
        <v>2</v>
      </c>
      <c r="G544" s="35">
        <v>767240.68</v>
      </c>
      <c r="H544" s="36">
        <v>4</v>
      </c>
    </row>
    <row r="545" spans="1:8" ht="12" x14ac:dyDescent="0.2">
      <c r="A545" s="30"/>
      <c r="B545" s="31" t="s">
        <v>146</v>
      </c>
      <c r="C545" s="32">
        <v>191810.17</v>
      </c>
      <c r="D545" s="33">
        <v>1</v>
      </c>
      <c r="E545" s="39">
        <v>383620.34</v>
      </c>
      <c r="F545" s="40">
        <v>2</v>
      </c>
      <c r="G545" s="35">
        <v>575430.51</v>
      </c>
      <c r="H545" s="36">
        <v>3</v>
      </c>
    </row>
    <row r="546" spans="1:8" ht="12" x14ac:dyDescent="0.2">
      <c r="A546" s="30"/>
      <c r="B546" s="31" t="s">
        <v>147</v>
      </c>
      <c r="C546" s="32">
        <v>383620.34</v>
      </c>
      <c r="D546" s="33">
        <v>2</v>
      </c>
      <c r="E546" s="39">
        <v>383620.34</v>
      </c>
      <c r="F546" s="40">
        <v>2</v>
      </c>
      <c r="G546" s="35">
        <v>767240.68</v>
      </c>
      <c r="H546" s="36">
        <v>4</v>
      </c>
    </row>
    <row r="547" spans="1:8" ht="12" x14ac:dyDescent="0.2">
      <c r="A547" s="30"/>
      <c r="B547" s="31" t="s">
        <v>148</v>
      </c>
      <c r="C547" s="32">
        <v>191810.17</v>
      </c>
      <c r="D547" s="33">
        <v>1</v>
      </c>
      <c r="E547" s="39">
        <v>383620.34</v>
      </c>
      <c r="F547" s="40">
        <v>2</v>
      </c>
      <c r="G547" s="35">
        <v>575430.51</v>
      </c>
      <c r="H547" s="36">
        <v>3</v>
      </c>
    </row>
    <row r="548" spans="1:8" x14ac:dyDescent="0.2">
      <c r="A548" s="26"/>
      <c r="B548" s="27" t="s">
        <v>248</v>
      </c>
      <c r="C548" s="28">
        <v>2138249</v>
      </c>
      <c r="D548" s="28">
        <v>20</v>
      </c>
      <c r="E548" s="28">
        <v>1176036.95</v>
      </c>
      <c r="F548" s="28">
        <v>11</v>
      </c>
      <c r="G548" s="28">
        <v>3314285.95</v>
      </c>
      <c r="H548" s="28">
        <v>31</v>
      </c>
    </row>
    <row r="549" spans="1:8" ht="12" x14ac:dyDescent="0.2">
      <c r="A549" s="30"/>
      <c r="B549" s="31" t="s">
        <v>138</v>
      </c>
      <c r="C549" s="32">
        <v>213824.9</v>
      </c>
      <c r="D549" s="33">
        <v>2</v>
      </c>
      <c r="E549" s="39">
        <v>0</v>
      </c>
      <c r="F549" s="40">
        <v>0</v>
      </c>
      <c r="G549" s="35">
        <v>213824.9</v>
      </c>
      <c r="H549" s="36">
        <v>2</v>
      </c>
    </row>
    <row r="550" spans="1:8" ht="12" x14ac:dyDescent="0.2">
      <c r="A550" s="30"/>
      <c r="B550" s="31" t="s">
        <v>139</v>
      </c>
      <c r="C550" s="32">
        <v>213824.9</v>
      </c>
      <c r="D550" s="33">
        <v>2</v>
      </c>
      <c r="E550" s="39">
        <v>0</v>
      </c>
      <c r="F550" s="40">
        <v>0</v>
      </c>
      <c r="G550" s="35">
        <v>213824.9</v>
      </c>
      <c r="H550" s="36">
        <v>2</v>
      </c>
    </row>
    <row r="551" spans="1:8" ht="12" x14ac:dyDescent="0.2">
      <c r="A551" s="30"/>
      <c r="B551" s="31" t="s">
        <v>140</v>
      </c>
      <c r="C551" s="32">
        <v>213824.9</v>
      </c>
      <c r="D551" s="33">
        <v>2</v>
      </c>
      <c r="E551" s="39">
        <v>0</v>
      </c>
      <c r="F551" s="40">
        <v>0</v>
      </c>
      <c r="G551" s="35">
        <v>213824.9</v>
      </c>
      <c r="H551" s="36">
        <v>2</v>
      </c>
    </row>
    <row r="552" spans="1:8" ht="12" x14ac:dyDescent="0.2">
      <c r="A552" s="30"/>
      <c r="B552" s="31" t="s">
        <v>141</v>
      </c>
      <c r="C552" s="32">
        <v>213824.9</v>
      </c>
      <c r="D552" s="33">
        <v>2</v>
      </c>
      <c r="E552" s="39">
        <v>0</v>
      </c>
      <c r="F552" s="40">
        <v>0</v>
      </c>
      <c r="G552" s="35">
        <v>213824.9</v>
      </c>
      <c r="H552" s="36">
        <v>2</v>
      </c>
    </row>
    <row r="553" spans="1:8" ht="12" x14ac:dyDescent="0.2">
      <c r="A553" s="30"/>
      <c r="B553" s="31" t="s">
        <v>142</v>
      </c>
      <c r="C553" s="32">
        <v>213824.9</v>
      </c>
      <c r="D553" s="33">
        <v>2</v>
      </c>
      <c r="E553" s="39">
        <v>0</v>
      </c>
      <c r="F553" s="40">
        <v>0</v>
      </c>
      <c r="G553" s="35">
        <v>213824.9</v>
      </c>
      <c r="H553" s="36">
        <v>2</v>
      </c>
    </row>
    <row r="554" spans="1:8" x14ac:dyDescent="0.2">
      <c r="A554" s="30"/>
      <c r="B554" s="31" t="s">
        <v>143</v>
      </c>
      <c r="C554" s="32">
        <v>106912.45</v>
      </c>
      <c r="D554" s="33">
        <v>1</v>
      </c>
      <c r="E554" s="32">
        <v>0</v>
      </c>
      <c r="F554" s="34">
        <v>0</v>
      </c>
      <c r="G554" s="35">
        <v>106912.45</v>
      </c>
      <c r="H554" s="36">
        <v>1</v>
      </c>
    </row>
    <row r="555" spans="1:8" x14ac:dyDescent="0.2">
      <c r="A555" s="30"/>
      <c r="B555" s="31" t="s">
        <v>150</v>
      </c>
      <c r="C555" s="32">
        <v>213824.9</v>
      </c>
      <c r="D555" s="33">
        <v>2</v>
      </c>
      <c r="E555" s="32">
        <v>106912.45</v>
      </c>
      <c r="F555" s="34">
        <v>1</v>
      </c>
      <c r="G555" s="35">
        <v>320737.34999999998</v>
      </c>
      <c r="H555" s="36">
        <v>3</v>
      </c>
    </row>
    <row r="556" spans="1:8" ht="12" x14ac:dyDescent="0.2">
      <c r="A556" s="30"/>
      <c r="B556" s="31" t="s">
        <v>144</v>
      </c>
      <c r="C556" s="32">
        <v>106912.45</v>
      </c>
      <c r="D556" s="33">
        <v>1</v>
      </c>
      <c r="E556" s="39">
        <v>534562.25</v>
      </c>
      <c r="F556" s="40">
        <v>5</v>
      </c>
      <c r="G556" s="35">
        <v>641474.69999999995</v>
      </c>
      <c r="H556" s="36">
        <v>6</v>
      </c>
    </row>
    <row r="557" spans="1:8" ht="12" x14ac:dyDescent="0.2">
      <c r="A557" s="30"/>
      <c r="B557" s="31" t="s">
        <v>145</v>
      </c>
      <c r="C557" s="32">
        <v>213824.9</v>
      </c>
      <c r="D557" s="33">
        <v>2</v>
      </c>
      <c r="E557" s="39">
        <v>213824.9</v>
      </c>
      <c r="F557" s="40">
        <v>2</v>
      </c>
      <c r="G557" s="35">
        <v>427649.8</v>
      </c>
      <c r="H557" s="36">
        <v>4</v>
      </c>
    </row>
    <row r="558" spans="1:8" x14ac:dyDescent="0.2">
      <c r="A558" s="30"/>
      <c r="B558" s="31" t="s">
        <v>146</v>
      </c>
      <c r="C558" s="32">
        <v>106912.45</v>
      </c>
      <c r="D558" s="33">
        <v>1</v>
      </c>
      <c r="E558" s="32">
        <v>106912.45</v>
      </c>
      <c r="F558" s="34">
        <v>1</v>
      </c>
      <c r="G558" s="35">
        <v>213824.9</v>
      </c>
      <c r="H558" s="36">
        <v>2</v>
      </c>
    </row>
    <row r="559" spans="1:8" ht="12" x14ac:dyDescent="0.2">
      <c r="A559" s="30"/>
      <c r="B559" s="31" t="s">
        <v>147</v>
      </c>
      <c r="C559" s="32">
        <v>213824.9</v>
      </c>
      <c r="D559" s="33">
        <v>2</v>
      </c>
      <c r="E559" s="39">
        <v>106912.45</v>
      </c>
      <c r="F559" s="40">
        <v>1</v>
      </c>
      <c r="G559" s="35">
        <v>320737.34999999998</v>
      </c>
      <c r="H559" s="36">
        <v>3</v>
      </c>
    </row>
    <row r="560" spans="1:8" x14ac:dyDescent="0.2">
      <c r="A560" s="30"/>
      <c r="B560" s="31" t="s">
        <v>148</v>
      </c>
      <c r="C560" s="32">
        <v>106912.45</v>
      </c>
      <c r="D560" s="33">
        <v>1</v>
      </c>
      <c r="E560" s="32">
        <v>106912.45</v>
      </c>
      <c r="F560" s="34">
        <v>1</v>
      </c>
      <c r="G560" s="35">
        <v>213824.9</v>
      </c>
      <c r="H560" s="36">
        <v>2</v>
      </c>
    </row>
    <row r="561" spans="1:8" ht="21" x14ac:dyDescent="0.2">
      <c r="A561" s="26"/>
      <c r="B561" s="27" t="s">
        <v>262</v>
      </c>
      <c r="C561" s="28">
        <v>3491516.25</v>
      </c>
      <c r="D561" s="37">
        <v>25</v>
      </c>
      <c r="E561" s="28">
        <v>-139660.65</v>
      </c>
      <c r="F561" s="29">
        <v>-1</v>
      </c>
      <c r="G561" s="28">
        <v>3351855.6</v>
      </c>
      <c r="H561" s="29">
        <v>24</v>
      </c>
    </row>
    <row r="562" spans="1:8" ht="12" x14ac:dyDescent="0.2">
      <c r="A562" s="30"/>
      <c r="B562" s="31" t="s">
        <v>138</v>
      </c>
      <c r="C562" s="32">
        <v>279321.3</v>
      </c>
      <c r="D562" s="33">
        <v>2</v>
      </c>
      <c r="E562" s="39">
        <v>0</v>
      </c>
      <c r="F562" s="40">
        <v>0</v>
      </c>
      <c r="G562" s="35">
        <v>279321.3</v>
      </c>
      <c r="H562" s="36">
        <v>2</v>
      </c>
    </row>
    <row r="563" spans="1:8" ht="12" x14ac:dyDescent="0.2">
      <c r="A563" s="30"/>
      <c r="B563" s="31" t="s">
        <v>139</v>
      </c>
      <c r="C563" s="32">
        <v>279321.3</v>
      </c>
      <c r="D563" s="33">
        <v>2</v>
      </c>
      <c r="E563" s="39">
        <v>0</v>
      </c>
      <c r="F563" s="40">
        <v>0</v>
      </c>
      <c r="G563" s="35">
        <v>279321.3</v>
      </c>
      <c r="H563" s="36">
        <v>2</v>
      </c>
    </row>
    <row r="564" spans="1:8" ht="12" x14ac:dyDescent="0.2">
      <c r="A564" s="30"/>
      <c r="B564" s="31" t="s">
        <v>140</v>
      </c>
      <c r="C564" s="32">
        <v>279321.3</v>
      </c>
      <c r="D564" s="33">
        <v>2</v>
      </c>
      <c r="E564" s="39">
        <v>0</v>
      </c>
      <c r="F564" s="40">
        <v>0</v>
      </c>
      <c r="G564" s="35">
        <v>279321.3</v>
      </c>
      <c r="H564" s="36">
        <v>2</v>
      </c>
    </row>
    <row r="565" spans="1:8" ht="12" x14ac:dyDescent="0.2">
      <c r="A565" s="30"/>
      <c r="B565" s="31" t="s">
        <v>141</v>
      </c>
      <c r="C565" s="32">
        <v>279321.3</v>
      </c>
      <c r="D565" s="33">
        <v>2</v>
      </c>
      <c r="E565" s="39">
        <v>0</v>
      </c>
      <c r="F565" s="40">
        <v>0</v>
      </c>
      <c r="G565" s="35">
        <v>279321.3</v>
      </c>
      <c r="H565" s="36">
        <v>2</v>
      </c>
    </row>
    <row r="566" spans="1:8" ht="12" x14ac:dyDescent="0.2">
      <c r="A566" s="30"/>
      <c r="B566" s="31" t="s">
        <v>142</v>
      </c>
      <c r="C566" s="32">
        <v>279321.3</v>
      </c>
      <c r="D566" s="33">
        <v>2</v>
      </c>
      <c r="E566" s="39">
        <v>0</v>
      </c>
      <c r="F566" s="40">
        <v>0</v>
      </c>
      <c r="G566" s="35">
        <v>279321.3</v>
      </c>
      <c r="H566" s="36">
        <v>2</v>
      </c>
    </row>
    <row r="567" spans="1:8" ht="12" x14ac:dyDescent="0.2">
      <c r="A567" s="30"/>
      <c r="B567" s="31" t="s">
        <v>143</v>
      </c>
      <c r="C567" s="32">
        <v>279321.3</v>
      </c>
      <c r="D567" s="33">
        <v>2</v>
      </c>
      <c r="E567" s="39">
        <v>0</v>
      </c>
      <c r="F567" s="40">
        <v>0</v>
      </c>
      <c r="G567" s="35">
        <v>279321.3</v>
      </c>
      <c r="H567" s="36">
        <v>2</v>
      </c>
    </row>
    <row r="568" spans="1:8" ht="12" x14ac:dyDescent="0.2">
      <c r="A568" s="30"/>
      <c r="B568" s="31" t="s">
        <v>150</v>
      </c>
      <c r="C568" s="32">
        <v>279321.3</v>
      </c>
      <c r="D568" s="33">
        <v>2</v>
      </c>
      <c r="E568" s="39">
        <v>-139660.65</v>
      </c>
      <c r="F568" s="40">
        <v>-1</v>
      </c>
      <c r="G568" s="35">
        <v>139660.65</v>
      </c>
      <c r="H568" s="36">
        <v>1</v>
      </c>
    </row>
    <row r="569" spans="1:8" ht="12" x14ac:dyDescent="0.2">
      <c r="A569" s="30"/>
      <c r="B569" s="31" t="s">
        <v>144</v>
      </c>
      <c r="C569" s="32">
        <v>279321.3</v>
      </c>
      <c r="D569" s="33">
        <v>2</v>
      </c>
      <c r="E569" s="39">
        <v>0</v>
      </c>
      <c r="F569" s="40">
        <v>0</v>
      </c>
      <c r="G569" s="35">
        <v>279321.3</v>
      </c>
      <c r="H569" s="36">
        <v>2</v>
      </c>
    </row>
    <row r="570" spans="1:8" x14ac:dyDescent="0.2">
      <c r="A570" s="30"/>
      <c r="B570" s="31" t="s">
        <v>145</v>
      </c>
      <c r="C570" s="32">
        <v>279321.3</v>
      </c>
      <c r="D570" s="33">
        <v>2</v>
      </c>
      <c r="E570" s="32"/>
      <c r="F570" s="34"/>
      <c r="G570" s="35">
        <v>279321.3</v>
      </c>
      <c r="H570" s="36">
        <v>2</v>
      </c>
    </row>
    <row r="571" spans="1:8" x14ac:dyDescent="0.2">
      <c r="A571" s="30"/>
      <c r="B571" s="31" t="s">
        <v>146</v>
      </c>
      <c r="C571" s="32">
        <v>279321.3</v>
      </c>
      <c r="D571" s="33">
        <v>2</v>
      </c>
      <c r="E571" s="32"/>
      <c r="F571" s="34"/>
      <c r="G571" s="35">
        <v>279321.3</v>
      </c>
      <c r="H571" s="36">
        <v>2</v>
      </c>
    </row>
    <row r="572" spans="1:8" x14ac:dyDescent="0.2">
      <c r="A572" s="30"/>
      <c r="B572" s="31" t="s">
        <v>147</v>
      </c>
      <c r="C572" s="32">
        <v>418981.95</v>
      </c>
      <c r="D572" s="33">
        <v>3</v>
      </c>
      <c r="E572" s="32"/>
      <c r="F572" s="34"/>
      <c r="G572" s="35">
        <v>418981.95</v>
      </c>
      <c r="H572" s="36">
        <v>3</v>
      </c>
    </row>
    <row r="573" spans="1:8" x14ac:dyDescent="0.2">
      <c r="A573" s="30"/>
      <c r="B573" s="31" t="s">
        <v>148</v>
      </c>
      <c r="C573" s="32">
        <v>279321.3</v>
      </c>
      <c r="D573" s="33">
        <v>2</v>
      </c>
      <c r="E573" s="32"/>
      <c r="F573" s="34"/>
      <c r="G573" s="35">
        <v>279321.3</v>
      </c>
      <c r="H573" s="36">
        <v>2</v>
      </c>
    </row>
    <row r="574" spans="1:8" x14ac:dyDescent="0.2">
      <c r="A574" s="156" t="s">
        <v>161</v>
      </c>
      <c r="B574" s="156" t="s">
        <v>263</v>
      </c>
      <c r="C574" s="157">
        <v>42996570.920000002</v>
      </c>
      <c r="D574" s="159">
        <v>303</v>
      </c>
      <c r="E574" s="157">
        <v>20655092.600000001</v>
      </c>
      <c r="F574" s="159">
        <v>142</v>
      </c>
      <c r="G574" s="157">
        <v>63651663.520000003</v>
      </c>
      <c r="H574" s="159">
        <v>445</v>
      </c>
    </row>
    <row r="575" spans="1:8" x14ac:dyDescent="0.2">
      <c r="A575" s="26"/>
      <c r="B575" s="27" t="s">
        <v>226</v>
      </c>
      <c r="C575" s="28">
        <v>31547349.66</v>
      </c>
      <c r="D575" s="28">
        <v>237</v>
      </c>
      <c r="E575" s="28">
        <v>12512450.92</v>
      </c>
      <c r="F575" s="28">
        <v>94</v>
      </c>
      <c r="G575" s="28">
        <v>44059800.579999998</v>
      </c>
      <c r="H575" s="28">
        <v>331</v>
      </c>
    </row>
    <row r="576" spans="1:8" ht="12" x14ac:dyDescent="0.2">
      <c r="A576" s="30"/>
      <c r="B576" s="31" t="s">
        <v>138</v>
      </c>
      <c r="C576" s="32">
        <v>1863556.52</v>
      </c>
      <c r="D576" s="33">
        <v>14</v>
      </c>
      <c r="E576" s="39">
        <v>0</v>
      </c>
      <c r="F576" s="40">
        <v>0</v>
      </c>
      <c r="G576" s="35">
        <v>1863556.52</v>
      </c>
      <c r="H576" s="36">
        <v>14</v>
      </c>
    </row>
    <row r="577" spans="1:8" ht="12" x14ac:dyDescent="0.2">
      <c r="A577" s="30"/>
      <c r="B577" s="31" t="s">
        <v>139</v>
      </c>
      <c r="C577" s="32">
        <v>2262890.06</v>
      </c>
      <c r="D577" s="33">
        <v>17</v>
      </c>
      <c r="E577" s="39">
        <v>0</v>
      </c>
      <c r="F577" s="40">
        <v>0</v>
      </c>
      <c r="G577" s="35">
        <v>2262890.06</v>
      </c>
      <c r="H577" s="36">
        <v>17</v>
      </c>
    </row>
    <row r="578" spans="1:8" ht="12" x14ac:dyDescent="0.2">
      <c r="A578" s="30"/>
      <c r="B578" s="31" t="s">
        <v>140</v>
      </c>
      <c r="C578" s="32">
        <v>2262890.06</v>
      </c>
      <c r="D578" s="33">
        <v>17</v>
      </c>
      <c r="E578" s="39">
        <v>0</v>
      </c>
      <c r="F578" s="40">
        <v>0</v>
      </c>
      <c r="G578" s="35">
        <v>2262890.06</v>
      </c>
      <c r="H578" s="36">
        <v>17</v>
      </c>
    </row>
    <row r="579" spans="1:8" ht="12" x14ac:dyDescent="0.2">
      <c r="A579" s="30"/>
      <c r="B579" s="31" t="s">
        <v>141</v>
      </c>
      <c r="C579" s="32">
        <v>2262890.06</v>
      </c>
      <c r="D579" s="33">
        <v>17</v>
      </c>
      <c r="E579" s="39">
        <v>0</v>
      </c>
      <c r="F579" s="40">
        <v>0</v>
      </c>
      <c r="G579" s="35">
        <v>2262890.06</v>
      </c>
      <c r="H579" s="36">
        <v>17</v>
      </c>
    </row>
    <row r="580" spans="1:8" ht="12" x14ac:dyDescent="0.2">
      <c r="A580" s="30"/>
      <c r="B580" s="31" t="s">
        <v>142</v>
      </c>
      <c r="C580" s="32">
        <v>2529112.42</v>
      </c>
      <c r="D580" s="33">
        <v>19</v>
      </c>
      <c r="E580" s="39">
        <v>0</v>
      </c>
      <c r="F580" s="40">
        <v>0</v>
      </c>
      <c r="G580" s="35">
        <v>2529112.42</v>
      </c>
      <c r="H580" s="36">
        <v>19</v>
      </c>
    </row>
    <row r="581" spans="1:8" ht="12" x14ac:dyDescent="0.2">
      <c r="A581" s="30"/>
      <c r="B581" s="31" t="s">
        <v>143</v>
      </c>
      <c r="C581" s="32">
        <v>2529112.42</v>
      </c>
      <c r="D581" s="33">
        <v>19</v>
      </c>
      <c r="E581" s="39">
        <v>0</v>
      </c>
      <c r="F581" s="40">
        <v>0</v>
      </c>
      <c r="G581" s="35">
        <v>2529112.42</v>
      </c>
      <c r="H581" s="36">
        <v>19</v>
      </c>
    </row>
    <row r="582" spans="1:8" ht="12" x14ac:dyDescent="0.2">
      <c r="A582" s="30"/>
      <c r="B582" s="31" t="s">
        <v>150</v>
      </c>
      <c r="C582" s="32">
        <v>2795334.78</v>
      </c>
      <c r="D582" s="33">
        <v>21</v>
      </c>
      <c r="E582" s="39">
        <v>0</v>
      </c>
      <c r="F582" s="40">
        <v>0</v>
      </c>
      <c r="G582" s="35">
        <v>2795334.78</v>
      </c>
      <c r="H582" s="36">
        <v>21</v>
      </c>
    </row>
    <row r="583" spans="1:8" ht="12" x14ac:dyDescent="0.2">
      <c r="A583" s="30"/>
      <c r="B583" s="31" t="s">
        <v>144</v>
      </c>
      <c r="C583" s="32">
        <v>2795334.78</v>
      </c>
      <c r="D583" s="33">
        <v>21</v>
      </c>
      <c r="E583" s="39">
        <v>10515783.220000001</v>
      </c>
      <c r="F583" s="40">
        <v>79</v>
      </c>
      <c r="G583" s="35">
        <v>13311118</v>
      </c>
      <c r="H583" s="36">
        <v>100</v>
      </c>
    </row>
    <row r="584" spans="1:8" ht="12" x14ac:dyDescent="0.2">
      <c r="A584" s="30"/>
      <c r="B584" s="31" t="s">
        <v>145</v>
      </c>
      <c r="C584" s="32">
        <v>3194668.32</v>
      </c>
      <c r="D584" s="33">
        <v>24</v>
      </c>
      <c r="E584" s="39">
        <v>532444.72</v>
      </c>
      <c r="F584" s="40">
        <v>4</v>
      </c>
      <c r="G584" s="35">
        <v>3727113.04</v>
      </c>
      <c r="H584" s="36">
        <v>28</v>
      </c>
    </row>
    <row r="585" spans="1:8" ht="12" x14ac:dyDescent="0.2">
      <c r="A585" s="30"/>
      <c r="B585" s="31" t="s">
        <v>146</v>
      </c>
      <c r="C585" s="32">
        <v>2795334.78</v>
      </c>
      <c r="D585" s="33">
        <v>21</v>
      </c>
      <c r="E585" s="39">
        <v>532444.72</v>
      </c>
      <c r="F585" s="40">
        <v>4</v>
      </c>
      <c r="G585" s="35">
        <v>3327779.5</v>
      </c>
      <c r="H585" s="36">
        <v>25</v>
      </c>
    </row>
    <row r="586" spans="1:8" ht="12" x14ac:dyDescent="0.2">
      <c r="A586" s="30"/>
      <c r="B586" s="31" t="s">
        <v>147</v>
      </c>
      <c r="C586" s="32">
        <v>3194668.32</v>
      </c>
      <c r="D586" s="33">
        <v>24</v>
      </c>
      <c r="E586" s="39">
        <v>532444.72</v>
      </c>
      <c r="F586" s="40">
        <v>4</v>
      </c>
      <c r="G586" s="35">
        <v>3727113.04</v>
      </c>
      <c r="H586" s="36">
        <v>28</v>
      </c>
    </row>
    <row r="587" spans="1:8" ht="12" x14ac:dyDescent="0.2">
      <c r="A587" s="30"/>
      <c r="B587" s="31" t="s">
        <v>148</v>
      </c>
      <c r="C587" s="32">
        <v>3061557.14</v>
      </c>
      <c r="D587" s="33">
        <v>23</v>
      </c>
      <c r="E587" s="39">
        <v>399333.54</v>
      </c>
      <c r="F587" s="40">
        <v>3</v>
      </c>
      <c r="G587" s="35">
        <v>3460890.68</v>
      </c>
      <c r="H587" s="36">
        <v>26</v>
      </c>
    </row>
    <row r="588" spans="1:8" x14ac:dyDescent="0.2">
      <c r="A588" s="26"/>
      <c r="B588" s="27" t="s">
        <v>227</v>
      </c>
      <c r="C588" s="28">
        <v>4606804.5</v>
      </c>
      <c r="D588" s="28">
        <v>30</v>
      </c>
      <c r="E588" s="28">
        <v>5681725.5499999998</v>
      </c>
      <c r="F588" s="28">
        <v>37</v>
      </c>
      <c r="G588" s="28">
        <v>10288530.050000001</v>
      </c>
      <c r="H588" s="28">
        <v>67</v>
      </c>
    </row>
    <row r="589" spans="1:8" ht="12" x14ac:dyDescent="0.2">
      <c r="A589" s="30"/>
      <c r="B589" s="31" t="s">
        <v>138</v>
      </c>
      <c r="C589" s="32">
        <v>153560.15</v>
      </c>
      <c r="D589" s="33">
        <v>1</v>
      </c>
      <c r="E589" s="39">
        <v>0</v>
      </c>
      <c r="F589" s="40">
        <v>0</v>
      </c>
      <c r="G589" s="35">
        <v>153560.15</v>
      </c>
      <c r="H589" s="36">
        <v>1</v>
      </c>
    </row>
    <row r="590" spans="1:8" ht="12" x14ac:dyDescent="0.2">
      <c r="A590" s="30"/>
      <c r="B590" s="31" t="s">
        <v>139</v>
      </c>
      <c r="C590" s="32">
        <v>153560.15</v>
      </c>
      <c r="D590" s="33">
        <v>1</v>
      </c>
      <c r="E590" s="39">
        <v>0</v>
      </c>
      <c r="F590" s="40">
        <v>0</v>
      </c>
      <c r="G590" s="35">
        <v>153560.15</v>
      </c>
      <c r="H590" s="36">
        <v>1</v>
      </c>
    </row>
    <row r="591" spans="1:8" ht="12" x14ac:dyDescent="0.2">
      <c r="A591" s="30"/>
      <c r="B591" s="31" t="s">
        <v>140</v>
      </c>
      <c r="C591" s="32">
        <v>153560.15</v>
      </c>
      <c r="D591" s="33">
        <v>1</v>
      </c>
      <c r="E591" s="39">
        <v>0</v>
      </c>
      <c r="F591" s="40">
        <v>0</v>
      </c>
      <c r="G591" s="35">
        <v>153560.15</v>
      </c>
      <c r="H591" s="36">
        <v>1</v>
      </c>
    </row>
    <row r="592" spans="1:8" ht="12" x14ac:dyDescent="0.2">
      <c r="A592" s="30"/>
      <c r="B592" s="31" t="s">
        <v>141</v>
      </c>
      <c r="C592" s="32">
        <v>153560.15</v>
      </c>
      <c r="D592" s="33">
        <v>1</v>
      </c>
      <c r="E592" s="39">
        <v>0</v>
      </c>
      <c r="F592" s="40">
        <v>0</v>
      </c>
      <c r="G592" s="35">
        <v>153560.15</v>
      </c>
      <c r="H592" s="36">
        <v>1</v>
      </c>
    </row>
    <row r="593" spans="1:8" ht="12" x14ac:dyDescent="0.2">
      <c r="A593" s="30"/>
      <c r="B593" s="31" t="s">
        <v>142</v>
      </c>
      <c r="C593" s="32">
        <v>307120.3</v>
      </c>
      <c r="D593" s="33">
        <v>2</v>
      </c>
      <c r="E593" s="39">
        <v>0</v>
      </c>
      <c r="F593" s="40">
        <v>0</v>
      </c>
      <c r="G593" s="35">
        <v>307120.3</v>
      </c>
      <c r="H593" s="36">
        <v>2</v>
      </c>
    </row>
    <row r="594" spans="1:8" ht="12" x14ac:dyDescent="0.2">
      <c r="A594" s="30"/>
      <c r="B594" s="31" t="s">
        <v>143</v>
      </c>
      <c r="C594" s="32">
        <v>307120.3</v>
      </c>
      <c r="D594" s="33">
        <v>2</v>
      </c>
      <c r="E594" s="39">
        <v>0</v>
      </c>
      <c r="F594" s="40">
        <v>0</v>
      </c>
      <c r="G594" s="35">
        <v>307120.3</v>
      </c>
      <c r="H594" s="36">
        <v>2</v>
      </c>
    </row>
    <row r="595" spans="1:8" ht="12" x14ac:dyDescent="0.2">
      <c r="A595" s="30"/>
      <c r="B595" s="31" t="s">
        <v>150</v>
      </c>
      <c r="C595" s="32">
        <v>307120.3</v>
      </c>
      <c r="D595" s="33">
        <v>2</v>
      </c>
      <c r="E595" s="39">
        <v>0</v>
      </c>
      <c r="F595" s="40">
        <v>0</v>
      </c>
      <c r="G595" s="35">
        <v>307120.3</v>
      </c>
      <c r="H595" s="36">
        <v>2</v>
      </c>
    </row>
    <row r="596" spans="1:8" ht="12" x14ac:dyDescent="0.2">
      <c r="A596" s="30"/>
      <c r="B596" s="31" t="s">
        <v>144</v>
      </c>
      <c r="C596" s="32">
        <v>460680.45</v>
      </c>
      <c r="D596" s="33">
        <v>3</v>
      </c>
      <c r="E596" s="39">
        <v>2610522.5499999998</v>
      </c>
      <c r="F596" s="45">
        <v>17</v>
      </c>
      <c r="G596" s="35">
        <v>3071203</v>
      </c>
      <c r="H596" s="36">
        <v>20</v>
      </c>
    </row>
    <row r="597" spans="1:8" ht="12" x14ac:dyDescent="0.2">
      <c r="A597" s="30"/>
      <c r="B597" s="31" t="s">
        <v>145</v>
      </c>
      <c r="C597" s="32">
        <v>614240.6</v>
      </c>
      <c r="D597" s="33">
        <v>4</v>
      </c>
      <c r="E597" s="39">
        <v>767800.75</v>
      </c>
      <c r="F597" s="40">
        <v>5</v>
      </c>
      <c r="G597" s="35">
        <v>1382041.35</v>
      </c>
      <c r="H597" s="36">
        <v>9</v>
      </c>
    </row>
    <row r="598" spans="1:8" x14ac:dyDescent="0.2">
      <c r="A598" s="30"/>
      <c r="B598" s="31" t="s">
        <v>146</v>
      </c>
      <c r="C598" s="32">
        <v>460680.45</v>
      </c>
      <c r="D598" s="33">
        <v>3</v>
      </c>
      <c r="E598" s="32">
        <v>767800.75</v>
      </c>
      <c r="F598" s="34">
        <v>5</v>
      </c>
      <c r="G598" s="35">
        <v>1228481.2</v>
      </c>
      <c r="H598" s="36">
        <v>8</v>
      </c>
    </row>
    <row r="599" spans="1:8" ht="12" x14ac:dyDescent="0.2">
      <c r="A599" s="30"/>
      <c r="B599" s="31" t="s">
        <v>147</v>
      </c>
      <c r="C599" s="32">
        <v>767800.75</v>
      </c>
      <c r="D599" s="33">
        <v>5</v>
      </c>
      <c r="E599" s="39">
        <v>767800.75</v>
      </c>
      <c r="F599" s="40">
        <v>5</v>
      </c>
      <c r="G599" s="35">
        <v>1535601.5</v>
      </c>
      <c r="H599" s="36">
        <v>10</v>
      </c>
    </row>
    <row r="600" spans="1:8" ht="12" x14ac:dyDescent="0.2">
      <c r="A600" s="30"/>
      <c r="B600" s="31" t="s">
        <v>148</v>
      </c>
      <c r="C600" s="32">
        <v>767800.75</v>
      </c>
      <c r="D600" s="33">
        <v>5</v>
      </c>
      <c r="E600" s="39">
        <v>767800.75</v>
      </c>
      <c r="F600" s="40">
        <v>5</v>
      </c>
      <c r="G600" s="35">
        <v>1535601.5</v>
      </c>
      <c r="H600" s="36">
        <v>10</v>
      </c>
    </row>
    <row r="601" spans="1:8" x14ac:dyDescent="0.2">
      <c r="A601" s="26"/>
      <c r="B601" s="27" t="s">
        <v>264</v>
      </c>
      <c r="C601" s="28">
        <v>326535.48</v>
      </c>
      <c r="D601" s="37">
        <v>4</v>
      </c>
      <c r="E601" s="28">
        <v>-244901.61</v>
      </c>
      <c r="F601" s="29">
        <v>-3</v>
      </c>
      <c r="G601" s="28">
        <v>81633.87</v>
      </c>
      <c r="H601" s="29">
        <v>1</v>
      </c>
    </row>
    <row r="602" spans="1:8" ht="12" x14ac:dyDescent="0.2">
      <c r="A602" s="30"/>
      <c r="B602" s="31" t="s">
        <v>138</v>
      </c>
      <c r="C602" s="32">
        <v>81633.87</v>
      </c>
      <c r="D602" s="33">
        <v>1</v>
      </c>
      <c r="E602" s="39">
        <v>-81633.87</v>
      </c>
      <c r="F602" s="40">
        <v>-1</v>
      </c>
      <c r="G602" s="35">
        <v>0</v>
      </c>
      <c r="H602" s="36">
        <v>0</v>
      </c>
    </row>
    <row r="603" spans="1:8" ht="12" x14ac:dyDescent="0.2">
      <c r="A603" s="30"/>
      <c r="B603" s="31" t="s">
        <v>139</v>
      </c>
      <c r="C603" s="32">
        <v>81633.87</v>
      </c>
      <c r="D603" s="33">
        <v>1</v>
      </c>
      <c r="E603" s="39">
        <v>-81633.87</v>
      </c>
      <c r="F603" s="40">
        <v>-1</v>
      </c>
      <c r="G603" s="35">
        <v>0</v>
      </c>
      <c r="H603" s="36">
        <v>0</v>
      </c>
    </row>
    <row r="604" spans="1:8" ht="12" x14ac:dyDescent="0.2">
      <c r="A604" s="30"/>
      <c r="B604" s="31" t="s">
        <v>140</v>
      </c>
      <c r="C604" s="32">
        <v>81633.87</v>
      </c>
      <c r="D604" s="33">
        <v>1</v>
      </c>
      <c r="E604" s="39">
        <v>-81633.87</v>
      </c>
      <c r="F604" s="40">
        <v>-1</v>
      </c>
      <c r="G604" s="35">
        <v>0</v>
      </c>
      <c r="H604" s="36">
        <v>0</v>
      </c>
    </row>
    <row r="605" spans="1:8" ht="12" x14ac:dyDescent="0.2">
      <c r="A605" s="30"/>
      <c r="B605" s="31" t="s">
        <v>141</v>
      </c>
      <c r="C605" s="32">
        <v>81633.87</v>
      </c>
      <c r="D605" s="33">
        <v>1</v>
      </c>
      <c r="E605" s="39">
        <v>0</v>
      </c>
      <c r="F605" s="40">
        <v>0</v>
      </c>
      <c r="G605" s="35">
        <v>81633.87</v>
      </c>
      <c r="H605" s="36">
        <v>1</v>
      </c>
    </row>
    <row r="606" spans="1:8" ht="12" x14ac:dyDescent="0.2">
      <c r="A606" s="30"/>
      <c r="B606" s="31" t="s">
        <v>144</v>
      </c>
      <c r="C606" s="44"/>
      <c r="D606" s="44"/>
      <c r="E606" s="39">
        <v>0</v>
      </c>
      <c r="F606" s="40">
        <v>0</v>
      </c>
      <c r="G606" s="35">
        <v>0</v>
      </c>
      <c r="H606" s="36">
        <v>0</v>
      </c>
    </row>
    <row r="607" spans="1:8" x14ac:dyDescent="0.2">
      <c r="A607" s="26"/>
      <c r="B607" s="27" t="s">
        <v>265</v>
      </c>
      <c r="C607" s="28">
        <v>4060277.98</v>
      </c>
      <c r="D607" s="37">
        <v>22</v>
      </c>
      <c r="E607" s="28">
        <v>2214697.08</v>
      </c>
      <c r="F607" s="29">
        <v>12</v>
      </c>
      <c r="G607" s="28">
        <v>6274975.0599999996</v>
      </c>
      <c r="H607" s="29">
        <v>34</v>
      </c>
    </row>
    <row r="608" spans="1:8" ht="12" x14ac:dyDescent="0.2">
      <c r="A608" s="30"/>
      <c r="B608" s="31" t="s">
        <v>138</v>
      </c>
      <c r="C608" s="32">
        <v>184558.09</v>
      </c>
      <c r="D608" s="33">
        <v>1</v>
      </c>
      <c r="E608" s="39">
        <v>0</v>
      </c>
      <c r="F608" s="40">
        <v>0</v>
      </c>
      <c r="G608" s="35">
        <v>184558.09</v>
      </c>
      <c r="H608" s="36">
        <v>1</v>
      </c>
    </row>
    <row r="609" spans="1:8" ht="12" x14ac:dyDescent="0.2">
      <c r="A609" s="30"/>
      <c r="B609" s="31" t="s">
        <v>139</v>
      </c>
      <c r="C609" s="32">
        <v>184558.09</v>
      </c>
      <c r="D609" s="33">
        <v>1</v>
      </c>
      <c r="E609" s="39">
        <v>0</v>
      </c>
      <c r="F609" s="40">
        <v>0</v>
      </c>
      <c r="G609" s="35">
        <v>184558.09</v>
      </c>
      <c r="H609" s="36">
        <v>1</v>
      </c>
    </row>
    <row r="610" spans="1:8" ht="12" x14ac:dyDescent="0.2">
      <c r="A610" s="30"/>
      <c r="B610" s="31" t="s">
        <v>140</v>
      </c>
      <c r="C610" s="32">
        <v>184558.09</v>
      </c>
      <c r="D610" s="33">
        <v>1</v>
      </c>
      <c r="E610" s="39">
        <v>0</v>
      </c>
      <c r="F610" s="40">
        <v>0</v>
      </c>
      <c r="G610" s="35">
        <v>184558.09</v>
      </c>
      <c r="H610" s="36">
        <v>1</v>
      </c>
    </row>
    <row r="611" spans="1:8" ht="12" x14ac:dyDescent="0.2">
      <c r="A611" s="30"/>
      <c r="B611" s="31" t="s">
        <v>141</v>
      </c>
      <c r="C611" s="32">
        <v>184558.09</v>
      </c>
      <c r="D611" s="33">
        <v>1</v>
      </c>
      <c r="E611" s="39">
        <v>0</v>
      </c>
      <c r="F611" s="40">
        <v>0</v>
      </c>
      <c r="G611" s="35">
        <v>184558.09</v>
      </c>
      <c r="H611" s="36">
        <v>1</v>
      </c>
    </row>
    <row r="612" spans="1:8" ht="12" x14ac:dyDescent="0.2">
      <c r="A612" s="30"/>
      <c r="B612" s="31" t="s">
        <v>142</v>
      </c>
      <c r="C612" s="32">
        <v>369116.18</v>
      </c>
      <c r="D612" s="33">
        <v>2</v>
      </c>
      <c r="E612" s="39">
        <v>0</v>
      </c>
      <c r="F612" s="40">
        <v>0</v>
      </c>
      <c r="G612" s="35">
        <v>369116.18</v>
      </c>
      <c r="H612" s="36">
        <v>2</v>
      </c>
    </row>
    <row r="613" spans="1:8" ht="12" x14ac:dyDescent="0.2">
      <c r="A613" s="30"/>
      <c r="B613" s="31" t="s">
        <v>143</v>
      </c>
      <c r="C613" s="32">
        <v>369116.18</v>
      </c>
      <c r="D613" s="33">
        <v>2</v>
      </c>
      <c r="E613" s="39">
        <v>0</v>
      </c>
      <c r="F613" s="40">
        <v>0</v>
      </c>
      <c r="G613" s="35">
        <v>369116.18</v>
      </c>
      <c r="H613" s="36">
        <v>2</v>
      </c>
    </row>
    <row r="614" spans="1:8" ht="12" x14ac:dyDescent="0.2">
      <c r="A614" s="30"/>
      <c r="B614" s="31" t="s">
        <v>150</v>
      </c>
      <c r="C614" s="32">
        <v>369116.18</v>
      </c>
      <c r="D614" s="33">
        <v>2</v>
      </c>
      <c r="E614" s="39">
        <v>0</v>
      </c>
      <c r="F614" s="40">
        <v>0</v>
      </c>
      <c r="G614" s="35">
        <v>369116.18</v>
      </c>
      <c r="H614" s="36">
        <v>2</v>
      </c>
    </row>
    <row r="615" spans="1:8" x14ac:dyDescent="0.2">
      <c r="A615" s="30"/>
      <c r="B615" s="31" t="s">
        <v>144</v>
      </c>
      <c r="C615" s="32">
        <v>369116.18</v>
      </c>
      <c r="D615" s="33">
        <v>2</v>
      </c>
      <c r="E615" s="32">
        <v>2214697.08</v>
      </c>
      <c r="F615" s="34">
        <v>12</v>
      </c>
      <c r="G615" s="35">
        <v>2583813.2599999998</v>
      </c>
      <c r="H615" s="36">
        <v>14</v>
      </c>
    </row>
    <row r="616" spans="1:8" x14ac:dyDescent="0.2">
      <c r="A616" s="30"/>
      <c r="B616" s="31" t="s">
        <v>145</v>
      </c>
      <c r="C616" s="32">
        <v>369116.18</v>
      </c>
      <c r="D616" s="33">
        <v>2</v>
      </c>
      <c r="E616" s="32"/>
      <c r="F616" s="34"/>
      <c r="G616" s="35">
        <v>369116.18</v>
      </c>
      <c r="H616" s="36">
        <v>2</v>
      </c>
    </row>
    <row r="617" spans="1:8" x14ac:dyDescent="0.2">
      <c r="A617" s="30"/>
      <c r="B617" s="31" t="s">
        <v>146</v>
      </c>
      <c r="C617" s="32">
        <v>369116.18</v>
      </c>
      <c r="D617" s="33">
        <v>2</v>
      </c>
      <c r="E617" s="32"/>
      <c r="F617" s="34"/>
      <c r="G617" s="35">
        <v>369116.18</v>
      </c>
      <c r="H617" s="36">
        <v>2</v>
      </c>
    </row>
    <row r="618" spans="1:8" x14ac:dyDescent="0.2">
      <c r="A618" s="30"/>
      <c r="B618" s="31" t="s">
        <v>147</v>
      </c>
      <c r="C618" s="32">
        <v>553674.27</v>
      </c>
      <c r="D618" s="33">
        <v>3</v>
      </c>
      <c r="E618" s="32"/>
      <c r="F618" s="34"/>
      <c r="G618" s="35">
        <v>553674.27</v>
      </c>
      <c r="H618" s="36">
        <v>3</v>
      </c>
    </row>
    <row r="619" spans="1:8" x14ac:dyDescent="0.2">
      <c r="A619" s="30"/>
      <c r="B619" s="31" t="s">
        <v>148</v>
      </c>
      <c r="C619" s="32">
        <v>553674.27</v>
      </c>
      <c r="D619" s="33">
        <v>3</v>
      </c>
      <c r="E619" s="32"/>
      <c r="F619" s="34"/>
      <c r="G619" s="35">
        <v>553674.27</v>
      </c>
      <c r="H619" s="36">
        <v>3</v>
      </c>
    </row>
    <row r="620" spans="1:8" x14ac:dyDescent="0.2">
      <c r="A620" s="26"/>
      <c r="B620" s="27" t="s">
        <v>266</v>
      </c>
      <c r="C620" s="28">
        <v>2455603.2999999998</v>
      </c>
      <c r="D620" s="37">
        <v>10</v>
      </c>
      <c r="E620" s="28">
        <v>491120.66</v>
      </c>
      <c r="F620" s="29">
        <v>2</v>
      </c>
      <c r="G620" s="28">
        <v>2946723.96</v>
      </c>
      <c r="H620" s="29">
        <v>12</v>
      </c>
    </row>
    <row r="621" spans="1:8" ht="12" x14ac:dyDescent="0.2">
      <c r="A621" s="30"/>
      <c r="B621" s="31" t="s">
        <v>141</v>
      </c>
      <c r="C621" s="32">
        <v>245560.33</v>
      </c>
      <c r="D621" s="33">
        <v>1</v>
      </c>
      <c r="E621" s="39">
        <v>0</v>
      </c>
      <c r="F621" s="40">
        <v>0</v>
      </c>
      <c r="G621" s="35">
        <v>245560.33</v>
      </c>
      <c r="H621" s="36">
        <v>1</v>
      </c>
    </row>
    <row r="622" spans="1:8" ht="12" x14ac:dyDescent="0.2">
      <c r="A622" s="30"/>
      <c r="B622" s="31" t="s">
        <v>142</v>
      </c>
      <c r="C622" s="32">
        <v>245560.33</v>
      </c>
      <c r="D622" s="33">
        <v>1</v>
      </c>
      <c r="E622" s="39">
        <v>0</v>
      </c>
      <c r="F622" s="40">
        <v>0</v>
      </c>
      <c r="G622" s="35">
        <v>245560.33</v>
      </c>
      <c r="H622" s="36">
        <v>1</v>
      </c>
    </row>
    <row r="623" spans="1:8" ht="12" x14ac:dyDescent="0.2">
      <c r="A623" s="30"/>
      <c r="B623" s="31" t="s">
        <v>143</v>
      </c>
      <c r="C623" s="32">
        <v>736680.99</v>
      </c>
      <c r="D623" s="33">
        <v>3</v>
      </c>
      <c r="E623" s="39">
        <v>0</v>
      </c>
      <c r="F623" s="40">
        <v>0</v>
      </c>
      <c r="G623" s="35">
        <v>736680.99</v>
      </c>
      <c r="H623" s="36">
        <v>3</v>
      </c>
    </row>
    <row r="624" spans="1:8" ht="12" x14ac:dyDescent="0.2">
      <c r="A624" s="30"/>
      <c r="B624" s="31" t="s">
        <v>150</v>
      </c>
      <c r="C624" s="32">
        <v>491120.66</v>
      </c>
      <c r="D624" s="33">
        <v>2</v>
      </c>
      <c r="E624" s="39">
        <v>245560.33</v>
      </c>
      <c r="F624" s="40">
        <v>1</v>
      </c>
      <c r="G624" s="35">
        <v>736680.99</v>
      </c>
      <c r="H624" s="36">
        <v>3</v>
      </c>
    </row>
    <row r="625" spans="1:8" ht="12" x14ac:dyDescent="0.2">
      <c r="A625" s="30"/>
      <c r="B625" s="31" t="s">
        <v>144</v>
      </c>
      <c r="C625" s="32">
        <v>245560.33</v>
      </c>
      <c r="D625" s="33">
        <v>1</v>
      </c>
      <c r="E625" s="39">
        <v>245560.33</v>
      </c>
      <c r="F625" s="40">
        <v>1</v>
      </c>
      <c r="G625" s="35">
        <v>491120.66</v>
      </c>
      <c r="H625" s="36">
        <v>2</v>
      </c>
    </row>
    <row r="626" spans="1:8" ht="12" x14ac:dyDescent="0.2">
      <c r="A626" s="30"/>
      <c r="B626" s="31" t="s">
        <v>145</v>
      </c>
      <c r="C626" s="32">
        <v>245560.33</v>
      </c>
      <c r="D626" s="33">
        <v>1</v>
      </c>
      <c r="E626" s="39">
        <v>0</v>
      </c>
      <c r="F626" s="40">
        <v>0</v>
      </c>
      <c r="G626" s="35">
        <v>245560.33</v>
      </c>
      <c r="H626" s="36">
        <v>1</v>
      </c>
    </row>
    <row r="627" spans="1:8" ht="12" x14ac:dyDescent="0.2">
      <c r="A627" s="30"/>
      <c r="B627" s="31" t="s">
        <v>146</v>
      </c>
      <c r="C627" s="32">
        <v>245560.33</v>
      </c>
      <c r="D627" s="33">
        <v>1</v>
      </c>
      <c r="E627" s="39">
        <v>0</v>
      </c>
      <c r="F627" s="40">
        <v>0</v>
      </c>
      <c r="G627" s="35">
        <v>245560.33</v>
      </c>
      <c r="H627" s="36">
        <v>1</v>
      </c>
    </row>
    <row r="628" spans="1:8" x14ac:dyDescent="0.2">
      <c r="A628" s="156" t="s">
        <v>164</v>
      </c>
      <c r="B628" s="156" t="s">
        <v>165</v>
      </c>
      <c r="C628" s="157">
        <v>40362556.200000003</v>
      </c>
      <c r="D628" s="158">
        <v>260</v>
      </c>
      <c r="E628" s="157">
        <v>-4478154.66</v>
      </c>
      <c r="F628" s="159">
        <v>-27</v>
      </c>
      <c r="G628" s="157">
        <v>35884401.539999999</v>
      </c>
      <c r="H628" s="159">
        <v>233</v>
      </c>
    </row>
    <row r="629" spans="1:8" x14ac:dyDescent="0.2">
      <c r="A629" s="26"/>
      <c r="B629" s="27" t="s">
        <v>226</v>
      </c>
      <c r="C629" s="28">
        <v>11980006.199999999</v>
      </c>
      <c r="D629" s="37">
        <v>90</v>
      </c>
      <c r="E629" s="28">
        <v>-1464222.98</v>
      </c>
      <c r="F629" s="29">
        <v>-11</v>
      </c>
      <c r="G629" s="28">
        <v>10515783.220000001</v>
      </c>
      <c r="H629" s="29">
        <v>79</v>
      </c>
    </row>
    <row r="630" spans="1:8" ht="12" x14ac:dyDescent="0.2">
      <c r="A630" s="30"/>
      <c r="B630" s="31" t="s">
        <v>138</v>
      </c>
      <c r="C630" s="32">
        <v>1064889.44</v>
      </c>
      <c r="D630" s="33">
        <v>8</v>
      </c>
      <c r="E630" s="39">
        <v>0</v>
      </c>
      <c r="F630" s="40">
        <v>0</v>
      </c>
      <c r="G630" s="35">
        <v>1064889.44</v>
      </c>
      <c r="H630" s="36">
        <v>8</v>
      </c>
    </row>
    <row r="631" spans="1:8" x14ac:dyDescent="0.2">
      <c r="A631" s="30"/>
      <c r="B631" s="31" t="s">
        <v>139</v>
      </c>
      <c r="C631" s="32">
        <v>1064889.44</v>
      </c>
      <c r="D631" s="33">
        <v>8</v>
      </c>
      <c r="E631" s="32">
        <v>0</v>
      </c>
      <c r="F631" s="34">
        <v>0</v>
      </c>
      <c r="G631" s="35">
        <v>1064889.44</v>
      </c>
      <c r="H631" s="36">
        <v>8</v>
      </c>
    </row>
    <row r="632" spans="1:8" ht="12" x14ac:dyDescent="0.2">
      <c r="A632" s="30"/>
      <c r="B632" s="31" t="s">
        <v>140</v>
      </c>
      <c r="C632" s="32">
        <v>931778.26</v>
      </c>
      <c r="D632" s="33">
        <v>7</v>
      </c>
      <c r="E632" s="39">
        <v>0</v>
      </c>
      <c r="F632" s="40">
        <v>0</v>
      </c>
      <c r="G632" s="35">
        <v>931778.26</v>
      </c>
      <c r="H632" s="36">
        <v>7</v>
      </c>
    </row>
    <row r="633" spans="1:8" ht="12" x14ac:dyDescent="0.2">
      <c r="A633" s="30"/>
      <c r="B633" s="31" t="s">
        <v>141</v>
      </c>
      <c r="C633" s="32">
        <v>931778.26</v>
      </c>
      <c r="D633" s="33">
        <v>7</v>
      </c>
      <c r="E633" s="39">
        <v>0</v>
      </c>
      <c r="F633" s="40">
        <v>0</v>
      </c>
      <c r="G633" s="35">
        <v>931778.26</v>
      </c>
      <c r="H633" s="36">
        <v>7</v>
      </c>
    </row>
    <row r="634" spans="1:8" ht="12" x14ac:dyDescent="0.2">
      <c r="A634" s="30"/>
      <c r="B634" s="31" t="s">
        <v>142</v>
      </c>
      <c r="C634" s="32">
        <v>1064889.44</v>
      </c>
      <c r="D634" s="33">
        <v>8</v>
      </c>
      <c r="E634" s="39">
        <v>-133111.18</v>
      </c>
      <c r="F634" s="40">
        <v>-1</v>
      </c>
      <c r="G634" s="35">
        <v>931778.26</v>
      </c>
      <c r="H634" s="36">
        <v>7</v>
      </c>
    </row>
    <row r="635" spans="1:8" ht="12" x14ac:dyDescent="0.2">
      <c r="A635" s="30"/>
      <c r="B635" s="31" t="s">
        <v>143</v>
      </c>
      <c r="C635" s="32">
        <v>931778.26</v>
      </c>
      <c r="D635" s="33">
        <v>7</v>
      </c>
      <c r="E635" s="39">
        <v>0</v>
      </c>
      <c r="F635" s="40">
        <v>0</v>
      </c>
      <c r="G635" s="35">
        <v>931778.26</v>
      </c>
      <c r="H635" s="36">
        <v>7</v>
      </c>
    </row>
    <row r="636" spans="1:8" ht="12" x14ac:dyDescent="0.2">
      <c r="A636" s="30"/>
      <c r="B636" s="31" t="s">
        <v>150</v>
      </c>
      <c r="C636" s="32">
        <v>1064889.44</v>
      </c>
      <c r="D636" s="33">
        <v>8</v>
      </c>
      <c r="E636" s="39">
        <v>-532444.72</v>
      </c>
      <c r="F636" s="40">
        <v>-4</v>
      </c>
      <c r="G636" s="35">
        <v>532444.72</v>
      </c>
      <c r="H636" s="36">
        <v>4</v>
      </c>
    </row>
    <row r="637" spans="1:8" ht="12" x14ac:dyDescent="0.2">
      <c r="A637" s="30"/>
      <c r="B637" s="31" t="s">
        <v>144</v>
      </c>
      <c r="C637" s="32">
        <v>931778.26</v>
      </c>
      <c r="D637" s="33">
        <v>7</v>
      </c>
      <c r="E637" s="39">
        <v>-798667.08</v>
      </c>
      <c r="F637" s="40">
        <v>-6</v>
      </c>
      <c r="G637" s="35">
        <v>133111.18</v>
      </c>
      <c r="H637" s="36">
        <v>1</v>
      </c>
    </row>
    <row r="638" spans="1:8" x14ac:dyDescent="0.2">
      <c r="A638" s="30"/>
      <c r="B638" s="31" t="s">
        <v>145</v>
      </c>
      <c r="C638" s="32">
        <v>1064889.44</v>
      </c>
      <c r="D638" s="33">
        <v>8</v>
      </c>
      <c r="E638" s="32"/>
      <c r="F638" s="34"/>
      <c r="G638" s="35">
        <v>1064889.44</v>
      </c>
      <c r="H638" s="36">
        <v>8</v>
      </c>
    </row>
    <row r="639" spans="1:8" x14ac:dyDescent="0.2">
      <c r="A639" s="30"/>
      <c r="B639" s="31" t="s">
        <v>146</v>
      </c>
      <c r="C639" s="32">
        <v>931778.26</v>
      </c>
      <c r="D639" s="33">
        <v>7</v>
      </c>
      <c r="E639" s="32"/>
      <c r="F639" s="34"/>
      <c r="G639" s="35">
        <v>931778.26</v>
      </c>
      <c r="H639" s="36">
        <v>7</v>
      </c>
    </row>
    <row r="640" spans="1:8" x14ac:dyDescent="0.2">
      <c r="A640" s="30"/>
      <c r="B640" s="31" t="s">
        <v>147</v>
      </c>
      <c r="C640" s="32">
        <v>1064889.44</v>
      </c>
      <c r="D640" s="33">
        <v>8</v>
      </c>
      <c r="E640" s="32"/>
      <c r="F640" s="34"/>
      <c r="G640" s="35">
        <v>1064889.44</v>
      </c>
      <c r="H640" s="36">
        <v>8</v>
      </c>
    </row>
    <row r="641" spans="1:8" x14ac:dyDescent="0.2">
      <c r="A641" s="30"/>
      <c r="B641" s="31" t="s">
        <v>148</v>
      </c>
      <c r="C641" s="32">
        <v>931778.26</v>
      </c>
      <c r="D641" s="33">
        <v>7</v>
      </c>
      <c r="E641" s="32"/>
      <c r="F641" s="34"/>
      <c r="G641" s="35">
        <v>931778.26</v>
      </c>
      <c r="H641" s="36">
        <v>7</v>
      </c>
    </row>
    <row r="642" spans="1:8" x14ac:dyDescent="0.2">
      <c r="A642" s="26"/>
      <c r="B642" s="27" t="s">
        <v>265</v>
      </c>
      <c r="C642" s="28">
        <v>23069761.25</v>
      </c>
      <c r="D642" s="37">
        <v>125</v>
      </c>
      <c r="E642" s="28">
        <v>-2768371.35</v>
      </c>
      <c r="F642" s="29">
        <v>-15</v>
      </c>
      <c r="G642" s="28">
        <v>20301389.899999999</v>
      </c>
      <c r="H642" s="29">
        <v>110</v>
      </c>
    </row>
    <row r="643" spans="1:8" ht="12" x14ac:dyDescent="0.2">
      <c r="A643" s="30"/>
      <c r="B643" s="31" t="s">
        <v>138</v>
      </c>
      <c r="C643" s="32">
        <v>1845580.9</v>
      </c>
      <c r="D643" s="33">
        <v>10</v>
      </c>
      <c r="E643" s="39">
        <v>-184558.09</v>
      </c>
      <c r="F643" s="40">
        <v>-1</v>
      </c>
      <c r="G643" s="35">
        <v>1661022.81</v>
      </c>
      <c r="H643" s="36">
        <v>9</v>
      </c>
    </row>
    <row r="644" spans="1:8" ht="12" x14ac:dyDescent="0.2">
      <c r="A644" s="30"/>
      <c r="B644" s="31" t="s">
        <v>139</v>
      </c>
      <c r="C644" s="32">
        <v>2030138.99</v>
      </c>
      <c r="D644" s="33">
        <v>11</v>
      </c>
      <c r="E644" s="39">
        <v>-2030138.99</v>
      </c>
      <c r="F644" s="40">
        <v>-11</v>
      </c>
      <c r="G644" s="35">
        <v>0</v>
      </c>
      <c r="H644" s="36">
        <v>0</v>
      </c>
    </row>
    <row r="645" spans="1:8" ht="12" x14ac:dyDescent="0.2">
      <c r="A645" s="30"/>
      <c r="B645" s="31" t="s">
        <v>140</v>
      </c>
      <c r="C645" s="32">
        <v>1845580.9</v>
      </c>
      <c r="D645" s="33">
        <v>10</v>
      </c>
      <c r="E645" s="39">
        <v>-184558.09</v>
      </c>
      <c r="F645" s="40">
        <v>-1</v>
      </c>
      <c r="G645" s="35">
        <v>1661022.81</v>
      </c>
      <c r="H645" s="36">
        <v>9</v>
      </c>
    </row>
    <row r="646" spans="1:8" ht="12" x14ac:dyDescent="0.2">
      <c r="A646" s="30"/>
      <c r="B646" s="31" t="s">
        <v>141</v>
      </c>
      <c r="C646" s="32">
        <v>1845580.9</v>
      </c>
      <c r="D646" s="33">
        <v>10</v>
      </c>
      <c r="E646" s="39">
        <v>0</v>
      </c>
      <c r="F646" s="40">
        <v>0</v>
      </c>
      <c r="G646" s="35">
        <v>1845580.9</v>
      </c>
      <c r="H646" s="36">
        <v>10</v>
      </c>
    </row>
    <row r="647" spans="1:8" ht="12" x14ac:dyDescent="0.2">
      <c r="A647" s="30"/>
      <c r="B647" s="31" t="s">
        <v>142</v>
      </c>
      <c r="C647" s="32">
        <v>2030138.99</v>
      </c>
      <c r="D647" s="33">
        <v>11</v>
      </c>
      <c r="E647" s="39">
        <v>0</v>
      </c>
      <c r="F647" s="40">
        <v>0</v>
      </c>
      <c r="G647" s="35">
        <v>2030138.99</v>
      </c>
      <c r="H647" s="36">
        <v>11</v>
      </c>
    </row>
    <row r="648" spans="1:8" ht="12" x14ac:dyDescent="0.2">
      <c r="A648" s="30"/>
      <c r="B648" s="31" t="s">
        <v>143</v>
      </c>
      <c r="C648" s="32">
        <v>1845580.9</v>
      </c>
      <c r="D648" s="33">
        <v>10</v>
      </c>
      <c r="E648" s="39">
        <v>0</v>
      </c>
      <c r="F648" s="40">
        <v>0</v>
      </c>
      <c r="G648" s="35">
        <v>1845580.9</v>
      </c>
      <c r="H648" s="36">
        <v>10</v>
      </c>
    </row>
    <row r="649" spans="1:8" ht="12" x14ac:dyDescent="0.2">
      <c r="A649" s="30"/>
      <c r="B649" s="31" t="s">
        <v>150</v>
      </c>
      <c r="C649" s="32">
        <v>2030138.99</v>
      </c>
      <c r="D649" s="33">
        <v>11</v>
      </c>
      <c r="E649" s="39">
        <v>0</v>
      </c>
      <c r="F649" s="40">
        <v>0</v>
      </c>
      <c r="G649" s="35">
        <v>2030138.99</v>
      </c>
      <c r="H649" s="36">
        <v>11</v>
      </c>
    </row>
    <row r="650" spans="1:8" ht="12" x14ac:dyDescent="0.2">
      <c r="A650" s="30"/>
      <c r="B650" s="31" t="s">
        <v>144</v>
      </c>
      <c r="C650" s="32">
        <v>1845580.9</v>
      </c>
      <c r="D650" s="33">
        <v>10</v>
      </c>
      <c r="E650" s="39">
        <v>-369116.18</v>
      </c>
      <c r="F650" s="40">
        <v>-2</v>
      </c>
      <c r="G650" s="35">
        <v>1476464.72</v>
      </c>
      <c r="H650" s="36">
        <v>8</v>
      </c>
    </row>
    <row r="651" spans="1:8" x14ac:dyDescent="0.2">
      <c r="A651" s="30"/>
      <c r="B651" s="31" t="s">
        <v>145</v>
      </c>
      <c r="C651" s="32">
        <v>2030138.99</v>
      </c>
      <c r="D651" s="33">
        <v>11</v>
      </c>
      <c r="E651" s="32"/>
      <c r="F651" s="34"/>
      <c r="G651" s="35">
        <v>2030138.99</v>
      </c>
      <c r="H651" s="36">
        <v>11</v>
      </c>
    </row>
    <row r="652" spans="1:8" x14ac:dyDescent="0.2">
      <c r="A652" s="30"/>
      <c r="B652" s="31" t="s">
        <v>146</v>
      </c>
      <c r="C652" s="32">
        <v>1845580.9</v>
      </c>
      <c r="D652" s="33">
        <v>10</v>
      </c>
      <c r="E652" s="32"/>
      <c r="F652" s="34"/>
      <c r="G652" s="35">
        <v>1845580.9</v>
      </c>
      <c r="H652" s="36">
        <v>10</v>
      </c>
    </row>
    <row r="653" spans="1:8" x14ac:dyDescent="0.2">
      <c r="A653" s="30"/>
      <c r="B653" s="31" t="s">
        <v>147</v>
      </c>
      <c r="C653" s="32">
        <v>2030138.99</v>
      </c>
      <c r="D653" s="33">
        <v>11</v>
      </c>
      <c r="E653" s="32"/>
      <c r="F653" s="34"/>
      <c r="G653" s="35">
        <v>2030138.99</v>
      </c>
      <c r="H653" s="36">
        <v>11</v>
      </c>
    </row>
    <row r="654" spans="1:8" x14ac:dyDescent="0.2">
      <c r="A654" s="30"/>
      <c r="B654" s="31" t="s">
        <v>148</v>
      </c>
      <c r="C654" s="32">
        <v>1845580.9</v>
      </c>
      <c r="D654" s="33">
        <v>10</v>
      </c>
      <c r="E654" s="32"/>
      <c r="F654" s="34"/>
      <c r="G654" s="35">
        <v>1845580.9</v>
      </c>
      <c r="H654" s="36">
        <v>10</v>
      </c>
    </row>
    <row r="655" spans="1:8" x14ac:dyDescent="0.2">
      <c r="A655" s="26"/>
      <c r="B655" s="27" t="s">
        <v>266</v>
      </c>
      <c r="C655" s="28">
        <v>2455603.2999999998</v>
      </c>
      <c r="D655" s="37">
        <v>10</v>
      </c>
      <c r="E655" s="28">
        <v>-245560.33</v>
      </c>
      <c r="F655" s="29">
        <v>-1</v>
      </c>
      <c r="G655" s="28">
        <v>2210042.9700000002</v>
      </c>
      <c r="H655" s="29">
        <v>9</v>
      </c>
    </row>
    <row r="656" spans="1:8" ht="12" x14ac:dyDescent="0.2">
      <c r="A656" s="30"/>
      <c r="B656" s="31" t="s">
        <v>140</v>
      </c>
      <c r="C656" s="32">
        <v>736680.99</v>
      </c>
      <c r="D656" s="33">
        <v>3</v>
      </c>
      <c r="E656" s="39">
        <v>0</v>
      </c>
      <c r="F656" s="40">
        <v>0</v>
      </c>
      <c r="G656" s="35">
        <v>736680.99</v>
      </c>
      <c r="H656" s="36">
        <v>3</v>
      </c>
    </row>
    <row r="657" spans="1:8" ht="12" x14ac:dyDescent="0.2">
      <c r="A657" s="30"/>
      <c r="B657" s="31" t="s">
        <v>141</v>
      </c>
      <c r="C657" s="32">
        <v>245560.33</v>
      </c>
      <c r="D657" s="33">
        <v>1</v>
      </c>
      <c r="E657" s="39">
        <v>0</v>
      </c>
      <c r="F657" s="40">
        <v>0</v>
      </c>
      <c r="G657" s="35">
        <v>245560.33</v>
      </c>
      <c r="H657" s="36">
        <v>1</v>
      </c>
    </row>
    <row r="658" spans="1:8" ht="12" x14ac:dyDescent="0.2">
      <c r="A658" s="30"/>
      <c r="B658" s="31" t="s">
        <v>142</v>
      </c>
      <c r="C658" s="32">
        <v>245560.33</v>
      </c>
      <c r="D658" s="33">
        <v>1</v>
      </c>
      <c r="E658" s="39">
        <v>0</v>
      </c>
      <c r="F658" s="40">
        <v>0</v>
      </c>
      <c r="G658" s="35">
        <v>245560.33</v>
      </c>
      <c r="H658" s="36">
        <v>1</v>
      </c>
    </row>
    <row r="659" spans="1:8" ht="12" x14ac:dyDescent="0.2">
      <c r="A659" s="30"/>
      <c r="B659" s="31" t="s">
        <v>143</v>
      </c>
      <c r="C659" s="32">
        <v>245560.33</v>
      </c>
      <c r="D659" s="33">
        <v>1</v>
      </c>
      <c r="E659" s="39">
        <v>0</v>
      </c>
      <c r="F659" s="40">
        <v>0</v>
      </c>
      <c r="G659" s="35">
        <v>245560.33</v>
      </c>
      <c r="H659" s="36">
        <v>1</v>
      </c>
    </row>
    <row r="660" spans="1:8" ht="12" x14ac:dyDescent="0.2">
      <c r="A660" s="30"/>
      <c r="B660" s="31" t="s">
        <v>150</v>
      </c>
      <c r="C660" s="32">
        <v>245560.33</v>
      </c>
      <c r="D660" s="33">
        <v>1</v>
      </c>
      <c r="E660" s="39">
        <v>0</v>
      </c>
      <c r="F660" s="40">
        <v>0</v>
      </c>
      <c r="G660" s="35">
        <v>245560.33</v>
      </c>
      <c r="H660" s="36">
        <v>1</v>
      </c>
    </row>
    <row r="661" spans="1:8" ht="12" x14ac:dyDescent="0.2">
      <c r="A661" s="30"/>
      <c r="B661" s="31" t="s">
        <v>144</v>
      </c>
      <c r="C661" s="32">
        <v>245560.33</v>
      </c>
      <c r="D661" s="33">
        <v>1</v>
      </c>
      <c r="E661" s="39">
        <v>-245560.33</v>
      </c>
      <c r="F661" s="40">
        <v>-1</v>
      </c>
      <c r="G661" s="35">
        <v>0</v>
      </c>
      <c r="H661" s="36">
        <v>0</v>
      </c>
    </row>
    <row r="662" spans="1:8" x14ac:dyDescent="0.2">
      <c r="A662" s="30"/>
      <c r="B662" s="31" t="s">
        <v>145</v>
      </c>
      <c r="C662" s="32">
        <v>245560.33</v>
      </c>
      <c r="D662" s="33">
        <v>1</v>
      </c>
      <c r="E662" s="32"/>
      <c r="F662" s="34"/>
      <c r="G662" s="35">
        <v>245560.33</v>
      </c>
      <c r="H662" s="36">
        <v>1</v>
      </c>
    </row>
    <row r="663" spans="1:8" x14ac:dyDescent="0.2">
      <c r="A663" s="30"/>
      <c r="B663" s="31" t="s">
        <v>146</v>
      </c>
      <c r="C663" s="32">
        <v>245560.33</v>
      </c>
      <c r="D663" s="33">
        <v>1</v>
      </c>
      <c r="E663" s="32"/>
      <c r="F663" s="34"/>
      <c r="G663" s="35">
        <v>245560.33</v>
      </c>
      <c r="H663" s="36">
        <v>1</v>
      </c>
    </row>
    <row r="664" spans="1:8" x14ac:dyDescent="0.2">
      <c r="A664" s="156" t="s">
        <v>192</v>
      </c>
      <c r="B664" s="156" t="s">
        <v>6</v>
      </c>
      <c r="C664" s="157">
        <v>8510145.0800000001</v>
      </c>
      <c r="D664" s="158">
        <v>65</v>
      </c>
      <c r="E664" s="157">
        <v>-3286209.83</v>
      </c>
      <c r="F664" s="159">
        <v>-26</v>
      </c>
      <c r="G664" s="157">
        <v>5223935.25</v>
      </c>
      <c r="H664" s="159">
        <v>39</v>
      </c>
    </row>
    <row r="665" spans="1:8" x14ac:dyDescent="0.2">
      <c r="A665" s="26"/>
      <c r="B665" s="27" t="s">
        <v>218</v>
      </c>
      <c r="C665" s="28">
        <v>372718.1</v>
      </c>
      <c r="D665" s="37">
        <v>2</v>
      </c>
      <c r="E665" s="28">
        <v>-372718.1</v>
      </c>
      <c r="F665" s="29">
        <v>-2</v>
      </c>
      <c r="G665" s="28">
        <v>0</v>
      </c>
      <c r="H665" s="29">
        <v>0</v>
      </c>
    </row>
    <row r="666" spans="1:8" x14ac:dyDescent="0.2">
      <c r="A666" s="30"/>
      <c r="B666" s="31" t="s">
        <v>138</v>
      </c>
      <c r="C666" s="32">
        <v>186359.05</v>
      </c>
      <c r="D666" s="33">
        <v>1</v>
      </c>
      <c r="E666" s="32">
        <v>-186359.05</v>
      </c>
      <c r="F666" s="34">
        <v>-1</v>
      </c>
      <c r="G666" s="35">
        <v>0</v>
      </c>
      <c r="H666" s="36">
        <v>0</v>
      </c>
    </row>
    <row r="667" spans="1:8" x14ac:dyDescent="0.2">
      <c r="A667" s="30"/>
      <c r="B667" s="31" t="s">
        <v>139</v>
      </c>
      <c r="C667" s="32">
        <v>186359.05</v>
      </c>
      <c r="D667" s="33">
        <v>1</v>
      </c>
      <c r="E667" s="32">
        <v>-186359.05</v>
      </c>
      <c r="F667" s="34">
        <v>-1</v>
      </c>
      <c r="G667" s="35">
        <v>0</v>
      </c>
      <c r="H667" s="36">
        <v>0</v>
      </c>
    </row>
    <row r="668" spans="1:8" x14ac:dyDescent="0.2">
      <c r="A668" s="26"/>
      <c r="B668" s="27" t="s">
        <v>228</v>
      </c>
      <c r="C668" s="28">
        <v>5117310</v>
      </c>
      <c r="D668" s="37">
        <v>40</v>
      </c>
      <c r="E668" s="28">
        <v>-2686587.75</v>
      </c>
      <c r="F668" s="29">
        <v>-21</v>
      </c>
      <c r="G668" s="28">
        <v>2430722.25</v>
      </c>
      <c r="H668" s="29">
        <v>19</v>
      </c>
    </row>
    <row r="669" spans="1:8" ht="12" x14ac:dyDescent="0.2">
      <c r="A669" s="30"/>
      <c r="B669" s="31" t="s">
        <v>138</v>
      </c>
      <c r="C669" s="32">
        <v>383798.25</v>
      </c>
      <c r="D669" s="33">
        <v>3</v>
      </c>
      <c r="E669" s="39">
        <v>-383798.25</v>
      </c>
      <c r="F669" s="40">
        <v>-3</v>
      </c>
      <c r="G669" s="35">
        <v>0</v>
      </c>
      <c r="H669" s="36">
        <v>0</v>
      </c>
    </row>
    <row r="670" spans="1:8" ht="12" x14ac:dyDescent="0.2">
      <c r="A670" s="30"/>
      <c r="B670" s="31" t="s">
        <v>139</v>
      </c>
      <c r="C670" s="32">
        <v>383798.25</v>
      </c>
      <c r="D670" s="33">
        <v>3</v>
      </c>
      <c r="E670" s="39">
        <v>-383798.25</v>
      </c>
      <c r="F670" s="40">
        <v>-3</v>
      </c>
      <c r="G670" s="35">
        <v>0</v>
      </c>
      <c r="H670" s="36">
        <v>0</v>
      </c>
    </row>
    <row r="671" spans="1:8" ht="12" x14ac:dyDescent="0.2">
      <c r="A671" s="30"/>
      <c r="B671" s="31" t="s">
        <v>140</v>
      </c>
      <c r="C671" s="32">
        <v>383798.25</v>
      </c>
      <c r="D671" s="33">
        <v>3</v>
      </c>
      <c r="E671" s="39">
        <v>-383798.25</v>
      </c>
      <c r="F671" s="40">
        <v>-3</v>
      </c>
      <c r="G671" s="35">
        <v>0</v>
      </c>
      <c r="H671" s="36">
        <v>0</v>
      </c>
    </row>
    <row r="672" spans="1:8" ht="12" x14ac:dyDescent="0.2">
      <c r="A672" s="30"/>
      <c r="B672" s="31" t="s">
        <v>141</v>
      </c>
      <c r="C672" s="32">
        <v>383798.25</v>
      </c>
      <c r="D672" s="33">
        <v>3</v>
      </c>
      <c r="E672" s="39">
        <v>-255865.5</v>
      </c>
      <c r="F672" s="40">
        <v>-2</v>
      </c>
      <c r="G672" s="35">
        <v>127932.75</v>
      </c>
      <c r="H672" s="36">
        <v>1</v>
      </c>
    </row>
    <row r="673" spans="1:8" ht="12" x14ac:dyDescent="0.2">
      <c r="A673" s="30"/>
      <c r="B673" s="31" t="s">
        <v>142</v>
      </c>
      <c r="C673" s="32">
        <v>511731</v>
      </c>
      <c r="D673" s="33">
        <v>4</v>
      </c>
      <c r="E673" s="39">
        <v>-383798.25</v>
      </c>
      <c r="F673" s="40">
        <v>-3</v>
      </c>
      <c r="G673" s="35">
        <v>127932.75</v>
      </c>
      <c r="H673" s="36">
        <v>1</v>
      </c>
    </row>
    <row r="674" spans="1:8" ht="12" x14ac:dyDescent="0.2">
      <c r="A674" s="30"/>
      <c r="B674" s="31" t="s">
        <v>143</v>
      </c>
      <c r="C674" s="32">
        <v>383798.25</v>
      </c>
      <c r="D674" s="33">
        <v>3</v>
      </c>
      <c r="E674" s="39">
        <v>-127932.75</v>
      </c>
      <c r="F674" s="40">
        <v>-1</v>
      </c>
      <c r="G674" s="35">
        <v>255865.5</v>
      </c>
      <c r="H674" s="36">
        <v>2</v>
      </c>
    </row>
    <row r="675" spans="1:8" ht="12" x14ac:dyDescent="0.2">
      <c r="A675" s="30"/>
      <c r="B675" s="31" t="s">
        <v>150</v>
      </c>
      <c r="C675" s="32">
        <v>511731</v>
      </c>
      <c r="D675" s="33">
        <v>4</v>
      </c>
      <c r="E675" s="39">
        <v>-511731</v>
      </c>
      <c r="F675" s="40">
        <v>-4</v>
      </c>
      <c r="G675" s="35">
        <v>0</v>
      </c>
      <c r="H675" s="36">
        <v>0</v>
      </c>
    </row>
    <row r="676" spans="1:8" ht="12" x14ac:dyDescent="0.2">
      <c r="A676" s="30"/>
      <c r="B676" s="31" t="s">
        <v>144</v>
      </c>
      <c r="C676" s="32">
        <v>383798.25</v>
      </c>
      <c r="D676" s="33">
        <v>3</v>
      </c>
      <c r="E676" s="39">
        <v>-255865.5</v>
      </c>
      <c r="F676" s="40">
        <v>-2</v>
      </c>
      <c r="G676" s="35">
        <v>127932.75</v>
      </c>
      <c r="H676" s="36">
        <v>1</v>
      </c>
    </row>
    <row r="677" spans="1:8" x14ac:dyDescent="0.2">
      <c r="A677" s="30"/>
      <c r="B677" s="31" t="s">
        <v>145</v>
      </c>
      <c r="C677" s="32">
        <v>511731</v>
      </c>
      <c r="D677" s="33">
        <v>4</v>
      </c>
      <c r="E677" s="32"/>
      <c r="F677" s="34"/>
      <c r="G677" s="35">
        <v>511731</v>
      </c>
      <c r="H677" s="36">
        <v>4</v>
      </c>
    </row>
    <row r="678" spans="1:8" x14ac:dyDescent="0.2">
      <c r="A678" s="30"/>
      <c r="B678" s="31" t="s">
        <v>146</v>
      </c>
      <c r="C678" s="32">
        <v>383798.25</v>
      </c>
      <c r="D678" s="33">
        <v>3</v>
      </c>
      <c r="E678" s="32"/>
      <c r="F678" s="34"/>
      <c r="G678" s="35">
        <v>383798.25</v>
      </c>
      <c r="H678" s="36">
        <v>3</v>
      </c>
    </row>
    <row r="679" spans="1:8" x14ac:dyDescent="0.2">
      <c r="A679" s="30"/>
      <c r="B679" s="31" t="s">
        <v>147</v>
      </c>
      <c r="C679" s="32">
        <v>511731</v>
      </c>
      <c r="D679" s="33">
        <v>4</v>
      </c>
      <c r="E679" s="32"/>
      <c r="F679" s="34"/>
      <c r="G679" s="35">
        <v>511731</v>
      </c>
      <c r="H679" s="36">
        <v>4</v>
      </c>
    </row>
    <row r="680" spans="1:8" x14ac:dyDescent="0.2">
      <c r="A680" s="30"/>
      <c r="B680" s="31" t="s">
        <v>148</v>
      </c>
      <c r="C680" s="32">
        <v>383798.25</v>
      </c>
      <c r="D680" s="33">
        <v>3</v>
      </c>
      <c r="E680" s="32"/>
      <c r="F680" s="34"/>
      <c r="G680" s="35">
        <v>383798.25</v>
      </c>
      <c r="H680" s="36">
        <v>3</v>
      </c>
    </row>
    <row r="681" spans="1:8" x14ac:dyDescent="0.2">
      <c r="A681" s="26"/>
      <c r="B681" s="27" t="s">
        <v>229</v>
      </c>
      <c r="C681" s="28">
        <v>226903.98</v>
      </c>
      <c r="D681" s="37">
        <v>3</v>
      </c>
      <c r="E681" s="28">
        <v>-226903.98</v>
      </c>
      <c r="F681" s="29">
        <v>-3</v>
      </c>
      <c r="G681" s="28">
        <v>0</v>
      </c>
      <c r="H681" s="29">
        <v>0</v>
      </c>
    </row>
    <row r="682" spans="1:8" ht="12" x14ac:dyDescent="0.2">
      <c r="A682" s="30"/>
      <c r="B682" s="31" t="s">
        <v>138</v>
      </c>
      <c r="C682" s="32">
        <v>75634.66</v>
      </c>
      <c r="D682" s="33">
        <v>1</v>
      </c>
      <c r="E682" s="39">
        <v>-75634.66</v>
      </c>
      <c r="F682" s="40">
        <v>-1</v>
      </c>
      <c r="G682" s="35">
        <v>0</v>
      </c>
      <c r="H682" s="36">
        <v>0</v>
      </c>
    </row>
    <row r="683" spans="1:8" ht="12" x14ac:dyDescent="0.2">
      <c r="A683" s="30"/>
      <c r="B683" s="31" t="s">
        <v>139</v>
      </c>
      <c r="C683" s="32">
        <v>75634.66</v>
      </c>
      <c r="D683" s="33">
        <v>1</v>
      </c>
      <c r="E683" s="39">
        <v>-75634.66</v>
      </c>
      <c r="F683" s="40">
        <v>-1</v>
      </c>
      <c r="G683" s="35">
        <v>0</v>
      </c>
      <c r="H683" s="36">
        <v>0</v>
      </c>
    </row>
    <row r="684" spans="1:8" ht="12" x14ac:dyDescent="0.2">
      <c r="A684" s="30"/>
      <c r="B684" s="31" t="s">
        <v>140</v>
      </c>
      <c r="C684" s="32">
        <v>75634.66</v>
      </c>
      <c r="D684" s="33">
        <v>1</v>
      </c>
      <c r="E684" s="39">
        <v>-75634.66</v>
      </c>
      <c r="F684" s="40">
        <v>-1</v>
      </c>
      <c r="G684" s="35">
        <v>0</v>
      </c>
      <c r="H684" s="36">
        <v>0</v>
      </c>
    </row>
    <row r="685" spans="1:8" x14ac:dyDescent="0.2">
      <c r="A685" s="156" t="s">
        <v>168</v>
      </c>
      <c r="B685" s="156" t="s">
        <v>169</v>
      </c>
      <c r="C685" s="157">
        <v>297548298.95999998</v>
      </c>
      <c r="D685" s="159">
        <v>1430</v>
      </c>
      <c r="E685" s="157">
        <v>41215479.880000003</v>
      </c>
      <c r="F685" s="159">
        <v>117</v>
      </c>
      <c r="G685" s="157">
        <v>338763778.83999997</v>
      </c>
      <c r="H685" s="159">
        <v>1547</v>
      </c>
    </row>
    <row r="686" spans="1:8" x14ac:dyDescent="0.2">
      <c r="A686" s="26"/>
      <c r="B686" s="27" t="s">
        <v>267</v>
      </c>
      <c r="C686" s="28">
        <v>30602984</v>
      </c>
      <c r="D686" s="37">
        <v>50</v>
      </c>
      <c r="E686" s="28">
        <v>17749730.719999999</v>
      </c>
      <c r="F686" s="28">
        <v>29</v>
      </c>
      <c r="G686" s="28">
        <v>48352714.719999999</v>
      </c>
      <c r="H686" s="28">
        <v>79</v>
      </c>
    </row>
    <row r="687" spans="1:8" ht="12" x14ac:dyDescent="0.2">
      <c r="A687" s="30"/>
      <c r="B687" s="31" t="s">
        <v>138</v>
      </c>
      <c r="C687" s="32">
        <v>2448238.7200000002</v>
      </c>
      <c r="D687" s="33">
        <v>4</v>
      </c>
      <c r="E687" s="39">
        <v>0</v>
      </c>
      <c r="F687" s="40">
        <v>0</v>
      </c>
      <c r="G687" s="35">
        <v>2448238.7200000002</v>
      </c>
      <c r="H687" s="36">
        <v>4</v>
      </c>
    </row>
    <row r="688" spans="1:8" ht="12" x14ac:dyDescent="0.2">
      <c r="A688" s="30"/>
      <c r="B688" s="31" t="s">
        <v>139</v>
      </c>
      <c r="C688" s="32">
        <v>2448238.7200000002</v>
      </c>
      <c r="D688" s="33">
        <v>4</v>
      </c>
      <c r="E688" s="39">
        <v>0</v>
      </c>
      <c r="F688" s="40">
        <v>0</v>
      </c>
      <c r="G688" s="35">
        <v>2448238.7200000002</v>
      </c>
      <c r="H688" s="36">
        <v>4</v>
      </c>
    </row>
    <row r="689" spans="1:8" ht="12" x14ac:dyDescent="0.2">
      <c r="A689" s="30"/>
      <c r="B689" s="31" t="s">
        <v>140</v>
      </c>
      <c r="C689" s="32">
        <v>2448238.7200000002</v>
      </c>
      <c r="D689" s="33">
        <v>4</v>
      </c>
      <c r="E689" s="39">
        <v>0</v>
      </c>
      <c r="F689" s="40">
        <v>0</v>
      </c>
      <c r="G689" s="35">
        <v>2448238.7200000002</v>
      </c>
      <c r="H689" s="36">
        <v>4</v>
      </c>
    </row>
    <row r="690" spans="1:8" ht="12" x14ac:dyDescent="0.2">
      <c r="A690" s="30"/>
      <c r="B690" s="31" t="s">
        <v>141</v>
      </c>
      <c r="C690" s="32">
        <v>2448238.7200000002</v>
      </c>
      <c r="D690" s="33">
        <v>4</v>
      </c>
      <c r="E690" s="39">
        <v>0</v>
      </c>
      <c r="F690" s="40">
        <v>0</v>
      </c>
      <c r="G690" s="35">
        <v>2448238.7200000002</v>
      </c>
      <c r="H690" s="36">
        <v>4</v>
      </c>
    </row>
    <row r="691" spans="1:8" ht="12" x14ac:dyDescent="0.2">
      <c r="A691" s="30"/>
      <c r="B691" s="31" t="s">
        <v>142</v>
      </c>
      <c r="C691" s="32">
        <v>2448238.7200000002</v>
      </c>
      <c r="D691" s="33">
        <v>4</v>
      </c>
      <c r="E691" s="39">
        <v>0</v>
      </c>
      <c r="F691" s="40">
        <v>0</v>
      </c>
      <c r="G691" s="35">
        <v>2448238.7200000002</v>
      </c>
      <c r="H691" s="36">
        <v>4</v>
      </c>
    </row>
    <row r="692" spans="1:8" ht="12" x14ac:dyDescent="0.2">
      <c r="A692" s="30"/>
      <c r="B692" s="31" t="s">
        <v>143</v>
      </c>
      <c r="C692" s="32">
        <v>2448238.7200000002</v>
      </c>
      <c r="D692" s="33">
        <v>4</v>
      </c>
      <c r="E692" s="39">
        <v>0</v>
      </c>
      <c r="F692" s="40">
        <v>0</v>
      </c>
      <c r="G692" s="35">
        <v>2448238.7200000002</v>
      </c>
      <c r="H692" s="36">
        <v>4</v>
      </c>
    </row>
    <row r="693" spans="1:8" ht="12" x14ac:dyDescent="0.2">
      <c r="A693" s="30"/>
      <c r="B693" s="31" t="s">
        <v>150</v>
      </c>
      <c r="C693" s="32">
        <v>2448238.7200000002</v>
      </c>
      <c r="D693" s="33">
        <v>4</v>
      </c>
      <c r="E693" s="39">
        <v>0</v>
      </c>
      <c r="F693" s="40">
        <v>0</v>
      </c>
      <c r="G693" s="35">
        <v>2448238.7200000002</v>
      </c>
      <c r="H693" s="36">
        <v>4</v>
      </c>
    </row>
    <row r="694" spans="1:8" ht="12" x14ac:dyDescent="0.2">
      <c r="A694" s="30"/>
      <c r="B694" s="31" t="s">
        <v>144</v>
      </c>
      <c r="C694" s="32">
        <v>2448238.7200000002</v>
      </c>
      <c r="D694" s="33">
        <v>4</v>
      </c>
      <c r="E694" s="39">
        <v>8568835.5199999996</v>
      </c>
      <c r="F694" s="40">
        <v>14</v>
      </c>
      <c r="G694" s="35">
        <v>11017074.24</v>
      </c>
      <c r="H694" s="36">
        <v>18</v>
      </c>
    </row>
    <row r="695" spans="1:8" x14ac:dyDescent="0.2">
      <c r="A695" s="30"/>
      <c r="B695" s="31" t="s">
        <v>145</v>
      </c>
      <c r="C695" s="32">
        <v>3060298.4</v>
      </c>
      <c r="D695" s="33">
        <v>5</v>
      </c>
      <c r="E695" s="32">
        <v>2448238.7200000002</v>
      </c>
      <c r="F695" s="34">
        <v>4</v>
      </c>
      <c r="G695" s="35">
        <v>5508537.1200000001</v>
      </c>
      <c r="H695" s="36">
        <v>9</v>
      </c>
    </row>
    <row r="696" spans="1:8" x14ac:dyDescent="0.2">
      <c r="A696" s="30"/>
      <c r="B696" s="31" t="s">
        <v>146</v>
      </c>
      <c r="C696" s="32">
        <v>2448238.7200000002</v>
      </c>
      <c r="D696" s="33">
        <v>4</v>
      </c>
      <c r="E696" s="32">
        <v>2448238.7200000002</v>
      </c>
      <c r="F696" s="34">
        <v>4</v>
      </c>
      <c r="G696" s="35">
        <v>4896477.4400000004</v>
      </c>
      <c r="H696" s="36">
        <v>8</v>
      </c>
    </row>
    <row r="697" spans="1:8" x14ac:dyDescent="0.2">
      <c r="A697" s="30"/>
      <c r="B697" s="31" t="s">
        <v>147</v>
      </c>
      <c r="C697" s="32">
        <v>3060298.4</v>
      </c>
      <c r="D697" s="33">
        <v>5</v>
      </c>
      <c r="E697" s="32">
        <v>2448238.7200000002</v>
      </c>
      <c r="F697" s="34">
        <v>4</v>
      </c>
      <c r="G697" s="35">
        <v>5508537.1200000001</v>
      </c>
      <c r="H697" s="36">
        <v>9</v>
      </c>
    </row>
    <row r="698" spans="1:8" x14ac:dyDescent="0.2">
      <c r="A698" s="30"/>
      <c r="B698" s="31" t="s">
        <v>148</v>
      </c>
      <c r="C698" s="32">
        <v>2448238.7200000002</v>
      </c>
      <c r="D698" s="33">
        <v>4</v>
      </c>
      <c r="E698" s="32">
        <v>1836179.04</v>
      </c>
      <c r="F698" s="34">
        <v>3</v>
      </c>
      <c r="G698" s="35">
        <v>4284417.76</v>
      </c>
      <c r="H698" s="36">
        <v>7</v>
      </c>
    </row>
    <row r="699" spans="1:8" x14ac:dyDescent="0.2">
      <c r="A699" s="26"/>
      <c r="B699" s="27" t="s">
        <v>268</v>
      </c>
      <c r="C699" s="28">
        <v>17687840.5</v>
      </c>
      <c r="D699" s="37">
        <v>10</v>
      </c>
      <c r="E699" s="28">
        <v>12381488.35</v>
      </c>
      <c r="F699" s="28">
        <v>7</v>
      </c>
      <c r="G699" s="28">
        <v>30069328.850000001</v>
      </c>
      <c r="H699" s="28">
        <v>17</v>
      </c>
    </row>
    <row r="700" spans="1:8" ht="12" x14ac:dyDescent="0.2">
      <c r="A700" s="30"/>
      <c r="B700" s="31" t="s">
        <v>138</v>
      </c>
      <c r="C700" s="32">
        <v>1768784.05</v>
      </c>
      <c r="D700" s="33">
        <v>1</v>
      </c>
      <c r="E700" s="39">
        <v>0</v>
      </c>
      <c r="F700" s="40">
        <v>0</v>
      </c>
      <c r="G700" s="35">
        <v>1768784.05</v>
      </c>
      <c r="H700" s="36">
        <v>1</v>
      </c>
    </row>
    <row r="701" spans="1:8" ht="12" x14ac:dyDescent="0.2">
      <c r="A701" s="30"/>
      <c r="B701" s="31" t="s">
        <v>139</v>
      </c>
      <c r="C701" s="32">
        <v>1768784.05</v>
      </c>
      <c r="D701" s="33">
        <v>1</v>
      </c>
      <c r="E701" s="39">
        <v>0</v>
      </c>
      <c r="F701" s="40">
        <v>0</v>
      </c>
      <c r="G701" s="35">
        <v>1768784.05</v>
      </c>
      <c r="H701" s="36">
        <v>1</v>
      </c>
    </row>
    <row r="702" spans="1:8" ht="12" x14ac:dyDescent="0.2">
      <c r="A702" s="30"/>
      <c r="B702" s="31" t="s">
        <v>140</v>
      </c>
      <c r="C702" s="32">
        <v>1768784.05</v>
      </c>
      <c r="D702" s="33">
        <v>1</v>
      </c>
      <c r="E702" s="39">
        <v>0</v>
      </c>
      <c r="F702" s="40">
        <v>0</v>
      </c>
      <c r="G702" s="35">
        <v>1768784.05</v>
      </c>
      <c r="H702" s="36">
        <v>1</v>
      </c>
    </row>
    <row r="703" spans="1:8" ht="12" x14ac:dyDescent="0.2">
      <c r="A703" s="30"/>
      <c r="B703" s="31" t="s">
        <v>141</v>
      </c>
      <c r="C703" s="32">
        <v>1768784.05</v>
      </c>
      <c r="D703" s="33">
        <v>1</v>
      </c>
      <c r="E703" s="39">
        <v>0</v>
      </c>
      <c r="F703" s="40">
        <v>0</v>
      </c>
      <c r="G703" s="35">
        <v>1768784.05</v>
      </c>
      <c r="H703" s="36">
        <v>1</v>
      </c>
    </row>
    <row r="704" spans="1:8" ht="12" x14ac:dyDescent="0.2">
      <c r="A704" s="30"/>
      <c r="B704" s="31" t="s">
        <v>142</v>
      </c>
      <c r="C704" s="32">
        <v>1768784.05</v>
      </c>
      <c r="D704" s="33">
        <v>1</v>
      </c>
      <c r="E704" s="39">
        <v>0</v>
      </c>
      <c r="F704" s="40">
        <v>0</v>
      </c>
      <c r="G704" s="35">
        <v>1768784.05</v>
      </c>
      <c r="H704" s="36">
        <v>1</v>
      </c>
    </row>
    <row r="705" spans="1:8" ht="12" x14ac:dyDescent="0.2">
      <c r="A705" s="30"/>
      <c r="B705" s="31" t="s">
        <v>143</v>
      </c>
      <c r="C705" s="32">
        <v>1768784.05</v>
      </c>
      <c r="D705" s="33">
        <v>1</v>
      </c>
      <c r="E705" s="39">
        <v>0</v>
      </c>
      <c r="F705" s="40">
        <v>0</v>
      </c>
      <c r="G705" s="35">
        <v>1768784.05</v>
      </c>
      <c r="H705" s="36">
        <v>1</v>
      </c>
    </row>
    <row r="706" spans="1:8" ht="12" x14ac:dyDescent="0.2">
      <c r="A706" s="30"/>
      <c r="B706" s="31" t="s">
        <v>150</v>
      </c>
      <c r="C706" s="32">
        <v>1768784.05</v>
      </c>
      <c r="D706" s="33">
        <v>1</v>
      </c>
      <c r="E706" s="39">
        <v>0</v>
      </c>
      <c r="F706" s="40">
        <v>0</v>
      </c>
      <c r="G706" s="35">
        <v>1768784.05</v>
      </c>
      <c r="H706" s="36">
        <v>1</v>
      </c>
    </row>
    <row r="707" spans="1:8" ht="12" x14ac:dyDescent="0.2">
      <c r="A707" s="30"/>
      <c r="B707" s="31" t="s">
        <v>144</v>
      </c>
      <c r="C707" s="32">
        <v>1768784.05</v>
      </c>
      <c r="D707" s="33">
        <v>1</v>
      </c>
      <c r="E707" s="39">
        <v>3537568.1</v>
      </c>
      <c r="F707" s="46">
        <v>2</v>
      </c>
      <c r="G707" s="35">
        <v>5306352.1500000004</v>
      </c>
      <c r="H707" s="36">
        <v>3</v>
      </c>
    </row>
    <row r="708" spans="1:8" ht="12" x14ac:dyDescent="0.2">
      <c r="A708" s="30"/>
      <c r="B708" s="31" t="s">
        <v>145</v>
      </c>
      <c r="C708" s="32">
        <v>1768784.05</v>
      </c>
      <c r="D708" s="33">
        <v>1</v>
      </c>
      <c r="E708" s="39">
        <v>5306352.1500000004</v>
      </c>
      <c r="F708" s="40">
        <v>3</v>
      </c>
      <c r="G708" s="35">
        <v>7075136.2000000002</v>
      </c>
      <c r="H708" s="36">
        <v>4</v>
      </c>
    </row>
    <row r="709" spans="1:8" ht="12" x14ac:dyDescent="0.2">
      <c r="A709" s="30"/>
      <c r="B709" s="31" t="s">
        <v>146</v>
      </c>
      <c r="C709" s="32">
        <v>1768784.05</v>
      </c>
      <c r="D709" s="33">
        <v>1</v>
      </c>
      <c r="E709" s="39">
        <v>3537568.1</v>
      </c>
      <c r="F709" s="40">
        <v>2</v>
      </c>
      <c r="G709" s="35">
        <v>5306352.1500000004</v>
      </c>
      <c r="H709" s="36">
        <v>3</v>
      </c>
    </row>
    <row r="710" spans="1:8" ht="21" x14ac:dyDescent="0.2">
      <c r="A710" s="26"/>
      <c r="B710" s="27" t="s">
        <v>244</v>
      </c>
      <c r="C710" s="28">
        <v>110257440.7</v>
      </c>
      <c r="D710" s="37">
        <v>730</v>
      </c>
      <c r="E710" s="28">
        <v>4833202.88</v>
      </c>
      <c r="F710" s="28">
        <v>32</v>
      </c>
      <c r="G710" s="28">
        <v>115090643.58</v>
      </c>
      <c r="H710" s="28">
        <v>762</v>
      </c>
    </row>
    <row r="711" spans="1:8" ht="12" x14ac:dyDescent="0.2">
      <c r="A711" s="30"/>
      <c r="B711" s="31" t="s">
        <v>138</v>
      </c>
      <c r="C711" s="32">
        <v>9213292.9900000002</v>
      </c>
      <c r="D711" s="33">
        <v>61</v>
      </c>
      <c r="E711" s="39">
        <v>0</v>
      </c>
      <c r="F711" s="40">
        <v>0</v>
      </c>
      <c r="G711" s="35">
        <v>9213292.9900000002</v>
      </c>
      <c r="H711" s="36">
        <v>61</v>
      </c>
    </row>
    <row r="712" spans="1:8" ht="12" x14ac:dyDescent="0.2">
      <c r="A712" s="30"/>
      <c r="B712" s="31" t="s">
        <v>139</v>
      </c>
      <c r="C712" s="32">
        <v>9213292.9900000002</v>
      </c>
      <c r="D712" s="33">
        <v>61</v>
      </c>
      <c r="E712" s="39">
        <v>0</v>
      </c>
      <c r="F712" s="40">
        <v>0</v>
      </c>
      <c r="G712" s="35">
        <v>9213292.9900000002</v>
      </c>
      <c r="H712" s="36">
        <v>61</v>
      </c>
    </row>
    <row r="713" spans="1:8" ht="12" x14ac:dyDescent="0.2">
      <c r="A713" s="30"/>
      <c r="B713" s="31" t="s">
        <v>140</v>
      </c>
      <c r="C713" s="32">
        <v>9213292.9900000002</v>
      </c>
      <c r="D713" s="33">
        <v>61</v>
      </c>
      <c r="E713" s="39">
        <v>0</v>
      </c>
      <c r="F713" s="40">
        <v>0</v>
      </c>
      <c r="G713" s="35">
        <v>9213292.9900000002</v>
      </c>
      <c r="H713" s="36">
        <v>61</v>
      </c>
    </row>
    <row r="714" spans="1:8" ht="12" x14ac:dyDescent="0.2">
      <c r="A714" s="30"/>
      <c r="B714" s="31" t="s">
        <v>141</v>
      </c>
      <c r="C714" s="32">
        <v>9213292.9900000002</v>
      </c>
      <c r="D714" s="33">
        <v>61</v>
      </c>
      <c r="E714" s="39">
        <v>0</v>
      </c>
      <c r="F714" s="40">
        <v>0</v>
      </c>
      <c r="G714" s="35">
        <v>9213292.9900000002</v>
      </c>
      <c r="H714" s="36">
        <v>61</v>
      </c>
    </row>
    <row r="715" spans="1:8" ht="12" x14ac:dyDescent="0.2">
      <c r="A715" s="30"/>
      <c r="B715" s="31" t="s">
        <v>142</v>
      </c>
      <c r="C715" s="32">
        <v>9213292.9900000002</v>
      </c>
      <c r="D715" s="33">
        <v>61</v>
      </c>
      <c r="E715" s="39">
        <v>0</v>
      </c>
      <c r="F715" s="40">
        <v>0</v>
      </c>
      <c r="G715" s="35">
        <v>9213292.9900000002</v>
      </c>
      <c r="H715" s="36">
        <v>61</v>
      </c>
    </row>
    <row r="716" spans="1:8" ht="12" x14ac:dyDescent="0.2">
      <c r="A716" s="30"/>
      <c r="B716" s="31" t="s">
        <v>143</v>
      </c>
      <c r="C716" s="32">
        <v>9213292.9900000002</v>
      </c>
      <c r="D716" s="33">
        <v>61</v>
      </c>
      <c r="E716" s="39">
        <v>0</v>
      </c>
      <c r="F716" s="40">
        <v>0</v>
      </c>
      <c r="G716" s="35">
        <v>9213292.9900000002</v>
      </c>
      <c r="H716" s="36">
        <v>61</v>
      </c>
    </row>
    <row r="717" spans="1:8" ht="12" x14ac:dyDescent="0.2">
      <c r="A717" s="30"/>
      <c r="B717" s="31" t="s">
        <v>150</v>
      </c>
      <c r="C717" s="32">
        <v>9213292.9900000002</v>
      </c>
      <c r="D717" s="33">
        <v>61</v>
      </c>
      <c r="E717" s="39">
        <v>0</v>
      </c>
      <c r="F717" s="40">
        <v>0</v>
      </c>
      <c r="G717" s="35">
        <v>9213292.9900000002</v>
      </c>
      <c r="H717" s="36">
        <v>61</v>
      </c>
    </row>
    <row r="718" spans="1:8" ht="12" x14ac:dyDescent="0.2">
      <c r="A718" s="30"/>
      <c r="B718" s="31" t="s">
        <v>144</v>
      </c>
      <c r="C718" s="32">
        <v>9213292.9900000002</v>
      </c>
      <c r="D718" s="33">
        <v>61</v>
      </c>
      <c r="E718" s="39">
        <v>4078014.93</v>
      </c>
      <c r="F718" s="40">
        <v>27</v>
      </c>
      <c r="G718" s="35">
        <v>13291307.92</v>
      </c>
      <c r="H718" s="36">
        <v>88</v>
      </c>
    </row>
    <row r="719" spans="1:8" ht="12" x14ac:dyDescent="0.2">
      <c r="A719" s="30"/>
      <c r="B719" s="31" t="s">
        <v>145</v>
      </c>
      <c r="C719" s="32">
        <v>9213292.9900000002</v>
      </c>
      <c r="D719" s="33">
        <v>61</v>
      </c>
      <c r="E719" s="39">
        <v>302075.18</v>
      </c>
      <c r="F719" s="40">
        <v>2</v>
      </c>
      <c r="G719" s="35">
        <v>9515368.1699999999</v>
      </c>
      <c r="H719" s="36">
        <v>63</v>
      </c>
    </row>
    <row r="720" spans="1:8" ht="12" x14ac:dyDescent="0.2">
      <c r="A720" s="30"/>
      <c r="B720" s="31" t="s">
        <v>146</v>
      </c>
      <c r="C720" s="32">
        <v>9062255.4000000004</v>
      </c>
      <c r="D720" s="33">
        <v>60</v>
      </c>
      <c r="E720" s="39">
        <v>151037.59</v>
      </c>
      <c r="F720" s="40">
        <v>1</v>
      </c>
      <c r="G720" s="35">
        <v>9213292.9900000002</v>
      </c>
      <c r="H720" s="36">
        <v>61</v>
      </c>
    </row>
    <row r="721" spans="1:8" ht="12" x14ac:dyDescent="0.2">
      <c r="A721" s="30"/>
      <c r="B721" s="31" t="s">
        <v>147</v>
      </c>
      <c r="C721" s="32">
        <v>9213292.9900000002</v>
      </c>
      <c r="D721" s="33">
        <v>61</v>
      </c>
      <c r="E721" s="39">
        <v>151037.59</v>
      </c>
      <c r="F721" s="40">
        <v>1</v>
      </c>
      <c r="G721" s="35">
        <v>9364330.5800000001</v>
      </c>
      <c r="H721" s="36">
        <v>62</v>
      </c>
    </row>
    <row r="722" spans="1:8" ht="12" x14ac:dyDescent="0.2">
      <c r="A722" s="30"/>
      <c r="B722" s="31" t="s">
        <v>148</v>
      </c>
      <c r="C722" s="32">
        <v>9062255.4000000004</v>
      </c>
      <c r="D722" s="33">
        <v>60</v>
      </c>
      <c r="E722" s="39">
        <v>151037.59</v>
      </c>
      <c r="F722" s="40">
        <v>1</v>
      </c>
      <c r="G722" s="35">
        <v>9213292.9900000002</v>
      </c>
      <c r="H722" s="36">
        <v>61</v>
      </c>
    </row>
    <row r="723" spans="1:8" ht="21" x14ac:dyDescent="0.2">
      <c r="A723" s="26"/>
      <c r="B723" s="27" t="s">
        <v>245</v>
      </c>
      <c r="C723" s="28">
        <v>75209039.459999993</v>
      </c>
      <c r="D723" s="37">
        <v>243</v>
      </c>
      <c r="E723" s="28">
        <v>-2785519.98</v>
      </c>
      <c r="F723" s="29">
        <v>-9</v>
      </c>
      <c r="G723" s="28">
        <v>72423519.480000004</v>
      </c>
      <c r="H723" s="29">
        <v>234</v>
      </c>
    </row>
    <row r="724" spans="1:8" ht="12" x14ac:dyDescent="0.2">
      <c r="A724" s="30"/>
      <c r="B724" s="31" t="s">
        <v>138</v>
      </c>
      <c r="C724" s="32">
        <v>6190044.4000000004</v>
      </c>
      <c r="D724" s="33">
        <v>20</v>
      </c>
      <c r="E724" s="39">
        <v>0</v>
      </c>
      <c r="F724" s="40">
        <v>0</v>
      </c>
      <c r="G724" s="35">
        <v>6190044.4000000004</v>
      </c>
      <c r="H724" s="36">
        <v>20</v>
      </c>
    </row>
    <row r="725" spans="1:8" ht="12" x14ac:dyDescent="0.2">
      <c r="A725" s="30"/>
      <c r="B725" s="31" t="s">
        <v>139</v>
      </c>
      <c r="C725" s="32">
        <v>6190044.4000000004</v>
      </c>
      <c r="D725" s="33">
        <v>20</v>
      </c>
      <c r="E725" s="39">
        <v>0</v>
      </c>
      <c r="F725" s="40">
        <v>0</v>
      </c>
      <c r="G725" s="35">
        <v>6190044.4000000004</v>
      </c>
      <c r="H725" s="36">
        <v>20</v>
      </c>
    </row>
    <row r="726" spans="1:8" ht="12" x14ac:dyDescent="0.2">
      <c r="A726" s="30"/>
      <c r="B726" s="31" t="s">
        <v>140</v>
      </c>
      <c r="C726" s="32">
        <v>6190044.4000000004</v>
      </c>
      <c r="D726" s="33">
        <v>20</v>
      </c>
      <c r="E726" s="39">
        <v>0</v>
      </c>
      <c r="F726" s="40">
        <v>0</v>
      </c>
      <c r="G726" s="35">
        <v>6190044.4000000004</v>
      </c>
      <c r="H726" s="36">
        <v>20</v>
      </c>
    </row>
    <row r="727" spans="1:8" ht="12" x14ac:dyDescent="0.2">
      <c r="A727" s="30"/>
      <c r="B727" s="31" t="s">
        <v>141</v>
      </c>
      <c r="C727" s="32">
        <v>6190044.4000000004</v>
      </c>
      <c r="D727" s="33">
        <v>20</v>
      </c>
      <c r="E727" s="39">
        <v>0</v>
      </c>
      <c r="F727" s="40">
        <v>0</v>
      </c>
      <c r="G727" s="35">
        <v>6190044.4000000004</v>
      </c>
      <c r="H727" s="36">
        <v>20</v>
      </c>
    </row>
    <row r="728" spans="1:8" ht="12" x14ac:dyDescent="0.2">
      <c r="A728" s="30"/>
      <c r="B728" s="31" t="s">
        <v>142</v>
      </c>
      <c r="C728" s="32">
        <v>6190044.4000000004</v>
      </c>
      <c r="D728" s="33">
        <v>20</v>
      </c>
      <c r="E728" s="39">
        <v>0</v>
      </c>
      <c r="F728" s="40">
        <v>0</v>
      </c>
      <c r="G728" s="35">
        <v>6190044.4000000004</v>
      </c>
      <c r="H728" s="36">
        <v>20</v>
      </c>
    </row>
    <row r="729" spans="1:8" ht="12" x14ac:dyDescent="0.2">
      <c r="A729" s="30"/>
      <c r="B729" s="31" t="s">
        <v>143</v>
      </c>
      <c r="C729" s="32">
        <v>6190044.4000000004</v>
      </c>
      <c r="D729" s="33">
        <v>20</v>
      </c>
      <c r="E729" s="39">
        <v>0</v>
      </c>
      <c r="F729" s="40">
        <v>0</v>
      </c>
      <c r="G729" s="35">
        <v>6190044.4000000004</v>
      </c>
      <c r="H729" s="36">
        <v>20</v>
      </c>
    </row>
    <row r="730" spans="1:8" ht="12" x14ac:dyDescent="0.2">
      <c r="A730" s="30"/>
      <c r="B730" s="31" t="s">
        <v>150</v>
      </c>
      <c r="C730" s="32">
        <v>6499546.6200000001</v>
      </c>
      <c r="D730" s="33">
        <v>21</v>
      </c>
      <c r="E730" s="39">
        <v>0</v>
      </c>
      <c r="F730" s="40">
        <v>0</v>
      </c>
      <c r="G730" s="35">
        <v>6499546.6200000001</v>
      </c>
      <c r="H730" s="36">
        <v>21</v>
      </c>
    </row>
    <row r="731" spans="1:8" ht="12" x14ac:dyDescent="0.2">
      <c r="A731" s="30"/>
      <c r="B731" s="31" t="s">
        <v>144</v>
      </c>
      <c r="C731" s="32">
        <v>6190044.4000000004</v>
      </c>
      <c r="D731" s="33">
        <v>20</v>
      </c>
      <c r="E731" s="39">
        <v>-2785519.98</v>
      </c>
      <c r="F731" s="40">
        <v>-9</v>
      </c>
      <c r="G731" s="35">
        <v>3404524.42</v>
      </c>
      <c r="H731" s="36">
        <v>11</v>
      </c>
    </row>
    <row r="732" spans="1:8" x14ac:dyDescent="0.2">
      <c r="A732" s="30"/>
      <c r="B732" s="31" t="s">
        <v>145</v>
      </c>
      <c r="C732" s="32">
        <v>6499546.6200000001</v>
      </c>
      <c r="D732" s="33">
        <v>21</v>
      </c>
      <c r="E732" s="32"/>
      <c r="F732" s="34"/>
      <c r="G732" s="35">
        <v>6499546.6200000001</v>
      </c>
      <c r="H732" s="36">
        <v>21</v>
      </c>
    </row>
    <row r="733" spans="1:8" x14ac:dyDescent="0.2">
      <c r="A733" s="30"/>
      <c r="B733" s="31" t="s">
        <v>146</v>
      </c>
      <c r="C733" s="32">
        <v>6190044.4000000004</v>
      </c>
      <c r="D733" s="33">
        <v>20</v>
      </c>
      <c r="E733" s="32"/>
      <c r="F733" s="34"/>
      <c r="G733" s="35">
        <v>6190044.4000000004</v>
      </c>
      <c r="H733" s="36">
        <v>20</v>
      </c>
    </row>
    <row r="734" spans="1:8" x14ac:dyDescent="0.2">
      <c r="A734" s="30"/>
      <c r="B734" s="31" t="s">
        <v>147</v>
      </c>
      <c r="C734" s="32">
        <v>6499546.6200000001</v>
      </c>
      <c r="D734" s="33">
        <v>21</v>
      </c>
      <c r="E734" s="32"/>
      <c r="F734" s="34"/>
      <c r="G734" s="35">
        <v>6499546.6200000001</v>
      </c>
      <c r="H734" s="36">
        <v>21</v>
      </c>
    </row>
    <row r="735" spans="1:8" x14ac:dyDescent="0.2">
      <c r="A735" s="30"/>
      <c r="B735" s="31" t="s">
        <v>148</v>
      </c>
      <c r="C735" s="32">
        <v>6190044.4000000004</v>
      </c>
      <c r="D735" s="33">
        <v>20</v>
      </c>
      <c r="E735" s="32"/>
      <c r="F735" s="34"/>
      <c r="G735" s="35">
        <v>6190044.4000000004</v>
      </c>
      <c r="H735" s="36">
        <v>20</v>
      </c>
    </row>
    <row r="736" spans="1:8" ht="21" x14ac:dyDescent="0.2">
      <c r="A736" s="26"/>
      <c r="B736" s="27" t="s">
        <v>246</v>
      </c>
      <c r="C736" s="28">
        <v>63033799.799999997</v>
      </c>
      <c r="D736" s="37">
        <v>395</v>
      </c>
      <c r="E736" s="28">
        <v>9415175.1600000001</v>
      </c>
      <c r="F736" s="28">
        <v>59</v>
      </c>
      <c r="G736" s="28">
        <v>72448974.959999993</v>
      </c>
      <c r="H736" s="28">
        <v>454</v>
      </c>
    </row>
    <row r="737" spans="1:8" ht="12" x14ac:dyDescent="0.2">
      <c r="A737" s="30"/>
      <c r="B737" s="31" t="s">
        <v>138</v>
      </c>
      <c r="C737" s="32">
        <v>5266114.92</v>
      </c>
      <c r="D737" s="33">
        <v>33</v>
      </c>
      <c r="E737" s="39">
        <v>0</v>
      </c>
      <c r="F737" s="40">
        <v>0</v>
      </c>
      <c r="G737" s="35">
        <v>5266114.92</v>
      </c>
      <c r="H737" s="36">
        <v>33</v>
      </c>
    </row>
    <row r="738" spans="1:8" ht="12" x14ac:dyDescent="0.2">
      <c r="A738" s="30"/>
      <c r="B738" s="31" t="s">
        <v>139</v>
      </c>
      <c r="C738" s="32">
        <v>5266114.92</v>
      </c>
      <c r="D738" s="33">
        <v>33</v>
      </c>
      <c r="E738" s="39">
        <v>0</v>
      </c>
      <c r="F738" s="40">
        <v>0</v>
      </c>
      <c r="G738" s="35">
        <v>5266114.92</v>
      </c>
      <c r="H738" s="36">
        <v>33</v>
      </c>
    </row>
    <row r="739" spans="1:8" ht="12" x14ac:dyDescent="0.2">
      <c r="A739" s="30"/>
      <c r="B739" s="31" t="s">
        <v>140</v>
      </c>
      <c r="C739" s="32">
        <v>5266114.92</v>
      </c>
      <c r="D739" s="33">
        <v>33</v>
      </c>
      <c r="E739" s="39">
        <v>0</v>
      </c>
      <c r="F739" s="40">
        <v>0</v>
      </c>
      <c r="G739" s="35">
        <v>5266114.92</v>
      </c>
      <c r="H739" s="36">
        <v>33</v>
      </c>
    </row>
    <row r="740" spans="1:8" ht="12" x14ac:dyDescent="0.2">
      <c r="A740" s="30"/>
      <c r="B740" s="31" t="s">
        <v>141</v>
      </c>
      <c r="C740" s="32">
        <v>5266114.92</v>
      </c>
      <c r="D740" s="33">
        <v>33</v>
      </c>
      <c r="E740" s="39">
        <v>0</v>
      </c>
      <c r="F740" s="40">
        <v>0</v>
      </c>
      <c r="G740" s="35">
        <v>5266114.92</v>
      </c>
      <c r="H740" s="36">
        <v>33</v>
      </c>
    </row>
    <row r="741" spans="1:8" ht="12" x14ac:dyDescent="0.2">
      <c r="A741" s="30"/>
      <c r="B741" s="31" t="s">
        <v>142</v>
      </c>
      <c r="C741" s="32">
        <v>5266114.92</v>
      </c>
      <c r="D741" s="33">
        <v>33</v>
      </c>
      <c r="E741" s="39">
        <v>0</v>
      </c>
      <c r="F741" s="40">
        <v>0</v>
      </c>
      <c r="G741" s="35">
        <v>5266114.92</v>
      </c>
      <c r="H741" s="36">
        <v>33</v>
      </c>
    </row>
    <row r="742" spans="1:8" ht="12" x14ac:dyDescent="0.2">
      <c r="A742" s="30"/>
      <c r="B742" s="31" t="s">
        <v>143</v>
      </c>
      <c r="C742" s="32">
        <v>5266114.92</v>
      </c>
      <c r="D742" s="33">
        <v>33</v>
      </c>
      <c r="E742" s="39">
        <v>0</v>
      </c>
      <c r="F742" s="40">
        <v>0</v>
      </c>
      <c r="G742" s="35">
        <v>5266114.92</v>
      </c>
      <c r="H742" s="36">
        <v>33</v>
      </c>
    </row>
    <row r="743" spans="1:8" ht="12" x14ac:dyDescent="0.2">
      <c r="A743" s="30"/>
      <c r="B743" s="31" t="s">
        <v>150</v>
      </c>
      <c r="C743" s="32">
        <v>5266114.92</v>
      </c>
      <c r="D743" s="33">
        <v>33</v>
      </c>
      <c r="E743" s="39">
        <v>0</v>
      </c>
      <c r="F743" s="40">
        <v>0</v>
      </c>
      <c r="G743" s="35">
        <v>5266114.92</v>
      </c>
      <c r="H743" s="36">
        <v>33</v>
      </c>
    </row>
    <row r="744" spans="1:8" ht="12" x14ac:dyDescent="0.2">
      <c r="A744" s="30"/>
      <c r="B744" s="31" t="s">
        <v>144</v>
      </c>
      <c r="C744" s="32">
        <v>5266114.92</v>
      </c>
      <c r="D744" s="33">
        <v>33</v>
      </c>
      <c r="E744" s="39">
        <v>7819382.7599999998</v>
      </c>
      <c r="F744" s="45">
        <v>49</v>
      </c>
      <c r="G744" s="35">
        <v>13085497.68</v>
      </c>
      <c r="H744" s="36">
        <v>82</v>
      </c>
    </row>
    <row r="745" spans="1:8" ht="12" x14ac:dyDescent="0.2">
      <c r="A745" s="30"/>
      <c r="B745" s="31" t="s">
        <v>145</v>
      </c>
      <c r="C745" s="32">
        <v>5266114.92</v>
      </c>
      <c r="D745" s="33">
        <v>33</v>
      </c>
      <c r="E745" s="39">
        <v>478737.72</v>
      </c>
      <c r="F745" s="45">
        <v>3</v>
      </c>
      <c r="G745" s="35">
        <v>5744852.6399999997</v>
      </c>
      <c r="H745" s="36">
        <v>36</v>
      </c>
    </row>
    <row r="746" spans="1:8" ht="12" x14ac:dyDescent="0.2">
      <c r="A746" s="30"/>
      <c r="B746" s="31" t="s">
        <v>146</v>
      </c>
      <c r="C746" s="32">
        <v>5266114.92</v>
      </c>
      <c r="D746" s="33">
        <v>33</v>
      </c>
      <c r="E746" s="39">
        <v>478737.72</v>
      </c>
      <c r="F746" s="45">
        <v>3</v>
      </c>
      <c r="G746" s="35">
        <v>5744852.6399999997</v>
      </c>
      <c r="H746" s="36">
        <v>36</v>
      </c>
    </row>
    <row r="747" spans="1:8" ht="12" x14ac:dyDescent="0.2">
      <c r="A747" s="30"/>
      <c r="B747" s="31" t="s">
        <v>147</v>
      </c>
      <c r="C747" s="32">
        <v>5266114.92</v>
      </c>
      <c r="D747" s="33">
        <v>33</v>
      </c>
      <c r="E747" s="39">
        <v>319158.48</v>
      </c>
      <c r="F747" s="45">
        <v>2</v>
      </c>
      <c r="G747" s="35">
        <v>5585273.4000000004</v>
      </c>
      <c r="H747" s="36">
        <v>35</v>
      </c>
    </row>
    <row r="748" spans="1:8" ht="12" x14ac:dyDescent="0.2">
      <c r="A748" s="30"/>
      <c r="B748" s="31" t="s">
        <v>148</v>
      </c>
      <c r="C748" s="32">
        <v>5106535.68</v>
      </c>
      <c r="D748" s="33">
        <v>32</v>
      </c>
      <c r="E748" s="39">
        <v>319158.48</v>
      </c>
      <c r="F748" s="45">
        <v>2</v>
      </c>
      <c r="G748" s="35">
        <v>5425694.1600000001</v>
      </c>
      <c r="H748" s="36">
        <v>34</v>
      </c>
    </row>
    <row r="749" spans="1:8" ht="21" x14ac:dyDescent="0.2">
      <c r="A749" s="26"/>
      <c r="B749" s="27" t="s">
        <v>269</v>
      </c>
      <c r="C749" s="28">
        <v>757194.5</v>
      </c>
      <c r="D749" s="37">
        <v>2</v>
      </c>
      <c r="E749" s="28">
        <v>-378597.25</v>
      </c>
      <c r="F749" s="29">
        <v>-1</v>
      </c>
      <c r="G749" s="28">
        <v>378597.25</v>
      </c>
      <c r="H749" s="29">
        <v>1</v>
      </c>
    </row>
    <row r="750" spans="1:8" ht="12" x14ac:dyDescent="0.2">
      <c r="A750" s="30"/>
      <c r="B750" s="31" t="s">
        <v>138</v>
      </c>
      <c r="C750" s="32">
        <v>378597.25</v>
      </c>
      <c r="D750" s="33">
        <v>1</v>
      </c>
      <c r="E750" s="39">
        <v>-378597.25</v>
      </c>
      <c r="F750" s="40">
        <v>-1</v>
      </c>
      <c r="G750" s="35">
        <v>0</v>
      </c>
      <c r="H750" s="36">
        <v>0</v>
      </c>
    </row>
    <row r="751" spans="1:8" ht="12" x14ac:dyDescent="0.2">
      <c r="A751" s="30"/>
      <c r="B751" s="31" t="s">
        <v>139</v>
      </c>
      <c r="C751" s="32">
        <v>378597.25</v>
      </c>
      <c r="D751" s="33">
        <v>1</v>
      </c>
      <c r="E751" s="39">
        <v>0</v>
      </c>
      <c r="F751" s="40">
        <v>0</v>
      </c>
      <c r="G751" s="35">
        <v>378597.25</v>
      </c>
      <c r="H751" s="36">
        <v>1</v>
      </c>
    </row>
    <row r="752" spans="1:8" ht="12" x14ac:dyDescent="0.2">
      <c r="A752" s="30"/>
      <c r="B752" s="31" t="s">
        <v>144</v>
      </c>
      <c r="C752" s="44"/>
      <c r="D752" s="44"/>
      <c r="E752" s="39">
        <v>0</v>
      </c>
      <c r="F752" s="40">
        <v>0</v>
      </c>
      <c r="G752" s="35">
        <v>0</v>
      </c>
      <c r="H752" s="36">
        <v>0</v>
      </c>
    </row>
    <row r="753" spans="1:8" ht="21" x14ac:dyDescent="0.2">
      <c r="A753" s="156" t="s">
        <v>193</v>
      </c>
      <c r="B753" s="156" t="s">
        <v>7</v>
      </c>
      <c r="C753" s="157">
        <v>128422409.45999999</v>
      </c>
      <c r="D753" s="158">
        <v>697</v>
      </c>
      <c r="E753" s="157">
        <f>E754+E765+E768+E773+E786+E799+E812+E825+E838+E849+E862</f>
        <v>27903294.149999999</v>
      </c>
      <c r="F753" s="159">
        <f>F754+F765+F768+F773+F786+F799+F812+F825+F838+F849+F862</f>
        <v>150</v>
      </c>
      <c r="G753" s="157">
        <f>C753+E753</f>
        <v>156325703.61000001</v>
      </c>
      <c r="H753" s="159">
        <f>D753+F753</f>
        <v>847</v>
      </c>
    </row>
    <row r="754" spans="1:8" x14ac:dyDescent="0.2">
      <c r="A754" s="26"/>
      <c r="B754" s="27" t="s">
        <v>218</v>
      </c>
      <c r="C754" s="28">
        <v>1863590.5</v>
      </c>
      <c r="D754" s="37">
        <v>10</v>
      </c>
      <c r="E754" s="28">
        <v>1490872.4</v>
      </c>
      <c r="F754" s="28">
        <v>8</v>
      </c>
      <c r="G754" s="28">
        <v>3354462.9</v>
      </c>
      <c r="H754" s="28">
        <v>18</v>
      </c>
    </row>
    <row r="755" spans="1:8" ht="12" x14ac:dyDescent="0.2">
      <c r="A755" s="30"/>
      <c r="B755" s="31" t="s">
        <v>138</v>
      </c>
      <c r="C755" s="32">
        <v>186359.05</v>
      </c>
      <c r="D755" s="33">
        <v>1</v>
      </c>
      <c r="E755" s="39">
        <v>0</v>
      </c>
      <c r="F755" s="40">
        <v>0</v>
      </c>
      <c r="G755" s="35">
        <v>186359.05</v>
      </c>
      <c r="H755" s="36">
        <v>1</v>
      </c>
    </row>
    <row r="756" spans="1:8" ht="12" x14ac:dyDescent="0.2">
      <c r="A756" s="30"/>
      <c r="B756" s="31" t="s">
        <v>139</v>
      </c>
      <c r="C756" s="32">
        <v>186359.05</v>
      </c>
      <c r="D756" s="33">
        <v>1</v>
      </c>
      <c r="E756" s="39">
        <v>0</v>
      </c>
      <c r="F756" s="40">
        <v>0</v>
      </c>
      <c r="G756" s="35">
        <v>186359.05</v>
      </c>
      <c r="H756" s="36">
        <v>1</v>
      </c>
    </row>
    <row r="757" spans="1:8" ht="12" x14ac:dyDescent="0.2">
      <c r="A757" s="30"/>
      <c r="B757" s="31" t="s">
        <v>140</v>
      </c>
      <c r="C757" s="32">
        <v>186359.05</v>
      </c>
      <c r="D757" s="33">
        <v>1</v>
      </c>
      <c r="E757" s="39">
        <v>0</v>
      </c>
      <c r="F757" s="40">
        <v>0</v>
      </c>
      <c r="G757" s="35">
        <v>186359.05</v>
      </c>
      <c r="H757" s="36">
        <v>1</v>
      </c>
    </row>
    <row r="758" spans="1:8" x14ac:dyDescent="0.2">
      <c r="A758" s="30"/>
      <c r="B758" s="31" t="s">
        <v>141</v>
      </c>
      <c r="C758" s="32">
        <v>186359.05</v>
      </c>
      <c r="D758" s="33">
        <v>1</v>
      </c>
      <c r="E758" s="32">
        <v>0</v>
      </c>
      <c r="F758" s="34">
        <v>0</v>
      </c>
      <c r="G758" s="35">
        <v>186359.05</v>
      </c>
      <c r="H758" s="36">
        <v>1</v>
      </c>
    </row>
    <row r="759" spans="1:8" ht="12" x14ac:dyDescent="0.2">
      <c r="A759" s="30"/>
      <c r="B759" s="31" t="s">
        <v>142</v>
      </c>
      <c r="C759" s="32">
        <v>186359.05</v>
      </c>
      <c r="D759" s="33">
        <v>1</v>
      </c>
      <c r="E759" s="39">
        <v>0</v>
      </c>
      <c r="F759" s="40">
        <v>0</v>
      </c>
      <c r="G759" s="35">
        <v>186359.05</v>
      </c>
      <c r="H759" s="36">
        <v>1</v>
      </c>
    </row>
    <row r="760" spans="1:8" ht="12" x14ac:dyDescent="0.2">
      <c r="A760" s="30"/>
      <c r="B760" s="31" t="s">
        <v>143</v>
      </c>
      <c r="C760" s="32">
        <v>186359.05</v>
      </c>
      <c r="D760" s="33">
        <v>1</v>
      </c>
      <c r="E760" s="39">
        <v>0</v>
      </c>
      <c r="F760" s="40">
        <v>0</v>
      </c>
      <c r="G760" s="35">
        <v>186359.05</v>
      </c>
      <c r="H760" s="36">
        <v>1</v>
      </c>
    </row>
    <row r="761" spans="1:8" ht="12" x14ac:dyDescent="0.2">
      <c r="A761" s="30"/>
      <c r="B761" s="31" t="s">
        <v>150</v>
      </c>
      <c r="C761" s="32">
        <v>186359.05</v>
      </c>
      <c r="D761" s="33">
        <v>1</v>
      </c>
      <c r="E761" s="39">
        <v>0</v>
      </c>
      <c r="F761" s="40">
        <v>0</v>
      </c>
      <c r="G761" s="35">
        <v>186359.05</v>
      </c>
      <c r="H761" s="36">
        <v>1</v>
      </c>
    </row>
    <row r="762" spans="1:8" ht="12" x14ac:dyDescent="0.2">
      <c r="A762" s="30"/>
      <c r="B762" s="31" t="s">
        <v>144</v>
      </c>
      <c r="C762" s="32">
        <v>186359.05</v>
      </c>
      <c r="D762" s="33">
        <v>1</v>
      </c>
      <c r="E762" s="39">
        <v>745436.2</v>
      </c>
      <c r="F762" s="46">
        <v>4</v>
      </c>
      <c r="G762" s="35">
        <v>931795.25</v>
      </c>
      <c r="H762" s="36">
        <v>5</v>
      </c>
    </row>
    <row r="763" spans="1:8" ht="12" x14ac:dyDescent="0.2">
      <c r="A763" s="30"/>
      <c r="B763" s="31" t="s">
        <v>145</v>
      </c>
      <c r="C763" s="32">
        <v>186359.05</v>
      </c>
      <c r="D763" s="33">
        <v>1</v>
      </c>
      <c r="E763" s="39">
        <v>372718.1</v>
      </c>
      <c r="F763" s="40">
        <v>2</v>
      </c>
      <c r="G763" s="35">
        <v>559077.15</v>
      </c>
      <c r="H763" s="36">
        <v>3</v>
      </c>
    </row>
    <row r="764" spans="1:8" ht="12" x14ac:dyDescent="0.2">
      <c r="A764" s="30"/>
      <c r="B764" s="31" t="s">
        <v>146</v>
      </c>
      <c r="C764" s="32">
        <v>186359.05</v>
      </c>
      <c r="D764" s="33">
        <v>1</v>
      </c>
      <c r="E764" s="39">
        <v>372718.1</v>
      </c>
      <c r="F764" s="40">
        <v>2</v>
      </c>
      <c r="G764" s="35">
        <v>559077.15</v>
      </c>
      <c r="H764" s="36">
        <v>3</v>
      </c>
    </row>
    <row r="765" spans="1:8" x14ac:dyDescent="0.2">
      <c r="A765" s="26"/>
      <c r="B765" s="27" t="s">
        <v>219</v>
      </c>
      <c r="C765" s="28">
        <v>403644.66</v>
      </c>
      <c r="D765" s="37">
        <v>2</v>
      </c>
      <c r="E765" s="28">
        <v>-403644.66</v>
      </c>
      <c r="F765" s="29">
        <v>-2</v>
      </c>
      <c r="G765" s="28">
        <v>0</v>
      </c>
      <c r="H765" s="29">
        <v>0</v>
      </c>
    </row>
    <row r="766" spans="1:8" x14ac:dyDescent="0.2">
      <c r="A766" s="30"/>
      <c r="B766" s="31" t="s">
        <v>139</v>
      </c>
      <c r="C766" s="32">
        <v>201822.33</v>
      </c>
      <c r="D766" s="33">
        <v>1</v>
      </c>
      <c r="E766" s="32">
        <v>-201822.33</v>
      </c>
      <c r="F766" s="34">
        <v>-1</v>
      </c>
      <c r="G766" s="35">
        <v>0</v>
      </c>
      <c r="H766" s="36">
        <v>0</v>
      </c>
    </row>
    <row r="767" spans="1:8" x14ac:dyDescent="0.2">
      <c r="A767" s="30"/>
      <c r="B767" s="31" t="s">
        <v>140</v>
      </c>
      <c r="C767" s="32">
        <v>201822.33</v>
      </c>
      <c r="D767" s="33">
        <v>1</v>
      </c>
      <c r="E767" s="32">
        <v>-201822.33</v>
      </c>
      <c r="F767" s="34">
        <v>-1</v>
      </c>
      <c r="G767" s="35">
        <v>0</v>
      </c>
      <c r="H767" s="36">
        <v>0</v>
      </c>
    </row>
    <row r="768" spans="1:8" x14ac:dyDescent="0.2">
      <c r="A768" s="26"/>
      <c r="B768" s="27" t="s">
        <v>225</v>
      </c>
      <c r="C768" s="28">
        <v>1785407.84</v>
      </c>
      <c r="D768" s="37">
        <v>4</v>
      </c>
      <c r="E768" s="28">
        <v>-892703.92</v>
      </c>
      <c r="F768" s="29">
        <v>-2</v>
      </c>
      <c r="G768" s="28">
        <v>892703.92</v>
      </c>
      <c r="H768" s="29">
        <v>2</v>
      </c>
    </row>
    <row r="769" spans="1:8" ht="12" x14ac:dyDescent="0.2">
      <c r="A769" s="30"/>
      <c r="B769" s="31" t="s">
        <v>138</v>
      </c>
      <c r="C769" s="32">
        <v>446351.96</v>
      </c>
      <c r="D769" s="33">
        <v>1</v>
      </c>
      <c r="E769" s="39">
        <v>-446351.96</v>
      </c>
      <c r="F769" s="40">
        <v>-1</v>
      </c>
      <c r="G769" s="35">
        <v>0</v>
      </c>
      <c r="H769" s="36">
        <v>0</v>
      </c>
    </row>
    <row r="770" spans="1:8" ht="12" x14ac:dyDescent="0.2">
      <c r="A770" s="30"/>
      <c r="B770" s="31" t="s">
        <v>139</v>
      </c>
      <c r="C770" s="32">
        <v>446351.96</v>
      </c>
      <c r="D770" s="33">
        <v>1</v>
      </c>
      <c r="E770" s="39">
        <v>-446351.96</v>
      </c>
      <c r="F770" s="40">
        <v>-1</v>
      </c>
      <c r="G770" s="35">
        <v>0</v>
      </c>
      <c r="H770" s="36">
        <v>0</v>
      </c>
    </row>
    <row r="771" spans="1:8" ht="12" x14ac:dyDescent="0.2">
      <c r="A771" s="30"/>
      <c r="B771" s="31" t="s">
        <v>140</v>
      </c>
      <c r="C771" s="32">
        <v>446351.96</v>
      </c>
      <c r="D771" s="33">
        <v>1</v>
      </c>
      <c r="E771" s="39">
        <v>0</v>
      </c>
      <c r="F771" s="40">
        <v>0</v>
      </c>
      <c r="G771" s="35">
        <v>446351.96</v>
      </c>
      <c r="H771" s="36">
        <v>1</v>
      </c>
    </row>
    <row r="772" spans="1:8" ht="12" x14ac:dyDescent="0.2">
      <c r="A772" s="30"/>
      <c r="B772" s="31" t="s">
        <v>141</v>
      </c>
      <c r="C772" s="32">
        <v>446351.96</v>
      </c>
      <c r="D772" s="33">
        <v>1</v>
      </c>
      <c r="E772" s="39">
        <v>0</v>
      </c>
      <c r="F772" s="40">
        <v>0</v>
      </c>
      <c r="G772" s="35">
        <v>446351.96</v>
      </c>
      <c r="H772" s="36">
        <v>1</v>
      </c>
    </row>
    <row r="773" spans="1:8" ht="21" x14ac:dyDescent="0.2">
      <c r="A773" s="26"/>
      <c r="B773" s="27" t="s">
        <v>233</v>
      </c>
      <c r="C773" s="28">
        <v>36194550.479999997</v>
      </c>
      <c r="D773" s="37">
        <v>198</v>
      </c>
      <c r="E773" s="28">
        <v>-914003.8</v>
      </c>
      <c r="F773" s="29">
        <v>-5</v>
      </c>
      <c r="G773" s="28">
        <v>35280546.68</v>
      </c>
      <c r="H773" s="29">
        <v>193</v>
      </c>
    </row>
    <row r="774" spans="1:8" ht="12" x14ac:dyDescent="0.2">
      <c r="A774" s="30"/>
      <c r="B774" s="31" t="s">
        <v>138</v>
      </c>
      <c r="C774" s="32">
        <v>3107612.92</v>
      </c>
      <c r="D774" s="33">
        <v>17</v>
      </c>
      <c r="E774" s="39">
        <v>0</v>
      </c>
      <c r="F774" s="40">
        <v>0</v>
      </c>
      <c r="G774" s="35">
        <v>3107612.92</v>
      </c>
      <c r="H774" s="36">
        <v>17</v>
      </c>
    </row>
    <row r="775" spans="1:8" x14ac:dyDescent="0.2">
      <c r="A775" s="30"/>
      <c r="B775" s="31" t="s">
        <v>139</v>
      </c>
      <c r="C775" s="32">
        <v>3107612.92</v>
      </c>
      <c r="D775" s="33">
        <v>17</v>
      </c>
      <c r="E775" s="32">
        <v>0</v>
      </c>
      <c r="F775" s="34">
        <v>0</v>
      </c>
      <c r="G775" s="35">
        <v>3107612.92</v>
      </c>
      <c r="H775" s="36">
        <v>17</v>
      </c>
    </row>
    <row r="776" spans="1:8" ht="12" x14ac:dyDescent="0.2">
      <c r="A776" s="30"/>
      <c r="B776" s="31" t="s">
        <v>140</v>
      </c>
      <c r="C776" s="32">
        <v>3107612.92</v>
      </c>
      <c r="D776" s="33">
        <v>17</v>
      </c>
      <c r="E776" s="39">
        <v>0</v>
      </c>
      <c r="F776" s="40">
        <v>0</v>
      </c>
      <c r="G776" s="35">
        <v>3107612.92</v>
      </c>
      <c r="H776" s="36">
        <v>17</v>
      </c>
    </row>
    <row r="777" spans="1:8" ht="12" x14ac:dyDescent="0.2">
      <c r="A777" s="30"/>
      <c r="B777" s="31" t="s">
        <v>141</v>
      </c>
      <c r="C777" s="32">
        <v>3107612.92</v>
      </c>
      <c r="D777" s="33">
        <v>17</v>
      </c>
      <c r="E777" s="39">
        <v>0</v>
      </c>
      <c r="F777" s="40">
        <v>0</v>
      </c>
      <c r="G777" s="35">
        <v>3107612.92</v>
      </c>
      <c r="H777" s="36">
        <v>17</v>
      </c>
    </row>
    <row r="778" spans="1:8" ht="12" x14ac:dyDescent="0.2">
      <c r="A778" s="30"/>
      <c r="B778" s="31" t="s">
        <v>142</v>
      </c>
      <c r="C778" s="32">
        <v>3107612.92</v>
      </c>
      <c r="D778" s="33">
        <v>17</v>
      </c>
      <c r="E778" s="39">
        <v>0</v>
      </c>
      <c r="F778" s="40">
        <v>0</v>
      </c>
      <c r="G778" s="35">
        <v>3107612.92</v>
      </c>
      <c r="H778" s="36">
        <v>17</v>
      </c>
    </row>
    <row r="779" spans="1:8" ht="12" x14ac:dyDescent="0.2">
      <c r="A779" s="30"/>
      <c r="B779" s="31" t="s">
        <v>143</v>
      </c>
      <c r="C779" s="32">
        <v>2559210.64</v>
      </c>
      <c r="D779" s="33">
        <v>14</v>
      </c>
      <c r="E779" s="39">
        <v>-182800.76</v>
      </c>
      <c r="F779" s="40">
        <v>-1</v>
      </c>
      <c r="G779" s="35">
        <v>2376409.88</v>
      </c>
      <c r="H779" s="36">
        <v>13</v>
      </c>
    </row>
    <row r="780" spans="1:8" ht="12" x14ac:dyDescent="0.2">
      <c r="A780" s="30"/>
      <c r="B780" s="31" t="s">
        <v>150</v>
      </c>
      <c r="C780" s="32">
        <v>3107612.92</v>
      </c>
      <c r="D780" s="33">
        <v>17</v>
      </c>
      <c r="E780" s="39">
        <v>-731203.04</v>
      </c>
      <c r="F780" s="40">
        <v>-4</v>
      </c>
      <c r="G780" s="35">
        <v>2376409.88</v>
      </c>
      <c r="H780" s="36">
        <v>13</v>
      </c>
    </row>
    <row r="781" spans="1:8" ht="12" x14ac:dyDescent="0.2">
      <c r="A781" s="30"/>
      <c r="B781" s="31" t="s">
        <v>144</v>
      </c>
      <c r="C781" s="32">
        <v>2924812.16</v>
      </c>
      <c r="D781" s="33">
        <v>16</v>
      </c>
      <c r="E781" s="39">
        <v>0</v>
      </c>
      <c r="F781" s="40">
        <v>0</v>
      </c>
      <c r="G781" s="35">
        <v>2924812.16</v>
      </c>
      <c r="H781" s="36">
        <v>16</v>
      </c>
    </row>
    <row r="782" spans="1:8" x14ac:dyDescent="0.2">
      <c r="A782" s="30"/>
      <c r="B782" s="31" t="s">
        <v>145</v>
      </c>
      <c r="C782" s="32">
        <v>3107612.92</v>
      </c>
      <c r="D782" s="33">
        <v>17</v>
      </c>
      <c r="E782" s="32"/>
      <c r="F782" s="34"/>
      <c r="G782" s="35">
        <v>3107612.92</v>
      </c>
      <c r="H782" s="36">
        <v>17</v>
      </c>
    </row>
    <row r="783" spans="1:8" x14ac:dyDescent="0.2">
      <c r="A783" s="30"/>
      <c r="B783" s="31" t="s">
        <v>146</v>
      </c>
      <c r="C783" s="32">
        <v>2924812.16</v>
      </c>
      <c r="D783" s="33">
        <v>16</v>
      </c>
      <c r="E783" s="32"/>
      <c r="F783" s="34"/>
      <c r="G783" s="35">
        <v>2924812.16</v>
      </c>
      <c r="H783" s="36">
        <v>16</v>
      </c>
    </row>
    <row r="784" spans="1:8" x14ac:dyDescent="0.2">
      <c r="A784" s="30"/>
      <c r="B784" s="31" t="s">
        <v>147</v>
      </c>
      <c r="C784" s="32">
        <v>3107612.92</v>
      </c>
      <c r="D784" s="33">
        <v>17</v>
      </c>
      <c r="E784" s="32"/>
      <c r="F784" s="34"/>
      <c r="G784" s="35">
        <v>3107612.92</v>
      </c>
      <c r="H784" s="36">
        <v>17</v>
      </c>
    </row>
    <row r="785" spans="1:8" x14ac:dyDescent="0.2">
      <c r="A785" s="30"/>
      <c r="B785" s="31" t="s">
        <v>148</v>
      </c>
      <c r="C785" s="32">
        <v>2924812.16</v>
      </c>
      <c r="D785" s="33">
        <v>16</v>
      </c>
      <c r="E785" s="32"/>
      <c r="F785" s="34"/>
      <c r="G785" s="35">
        <v>2924812.16</v>
      </c>
      <c r="H785" s="36">
        <v>16</v>
      </c>
    </row>
    <row r="786" spans="1:8" ht="21" x14ac:dyDescent="0.2">
      <c r="A786" s="26"/>
      <c r="B786" s="27" t="s">
        <v>234</v>
      </c>
      <c r="C786" s="28">
        <v>22567520.870000001</v>
      </c>
      <c r="D786" s="37">
        <v>107</v>
      </c>
      <c r="E786" s="28">
        <v>8225544.9900000002</v>
      </c>
      <c r="F786" s="28">
        <v>39</v>
      </c>
      <c r="G786" s="28">
        <v>30793065.859999999</v>
      </c>
      <c r="H786" s="28">
        <v>146</v>
      </c>
    </row>
    <row r="787" spans="1:8" ht="12" x14ac:dyDescent="0.2">
      <c r="A787" s="30"/>
      <c r="B787" s="31" t="s">
        <v>138</v>
      </c>
      <c r="C787" s="32">
        <v>2320025.5099999998</v>
      </c>
      <c r="D787" s="33">
        <v>11</v>
      </c>
      <c r="E787" s="39">
        <v>0</v>
      </c>
      <c r="F787" s="40">
        <v>0</v>
      </c>
      <c r="G787" s="35">
        <v>2320025.5099999998</v>
      </c>
      <c r="H787" s="36">
        <v>11</v>
      </c>
    </row>
    <row r="788" spans="1:8" ht="12" x14ac:dyDescent="0.2">
      <c r="A788" s="30"/>
      <c r="B788" s="31" t="s">
        <v>139</v>
      </c>
      <c r="C788" s="32">
        <v>1898202.69</v>
      </c>
      <c r="D788" s="33">
        <v>9</v>
      </c>
      <c r="E788" s="39">
        <v>0</v>
      </c>
      <c r="F788" s="40">
        <v>0</v>
      </c>
      <c r="G788" s="35">
        <v>1898202.69</v>
      </c>
      <c r="H788" s="36">
        <v>9</v>
      </c>
    </row>
    <row r="789" spans="1:8" ht="12" x14ac:dyDescent="0.2">
      <c r="A789" s="30"/>
      <c r="B789" s="31" t="s">
        <v>140</v>
      </c>
      <c r="C789" s="32">
        <v>1687291.28</v>
      </c>
      <c r="D789" s="33">
        <v>8</v>
      </c>
      <c r="E789" s="39">
        <v>0</v>
      </c>
      <c r="F789" s="40">
        <v>0</v>
      </c>
      <c r="G789" s="35">
        <v>1687291.28</v>
      </c>
      <c r="H789" s="36">
        <v>8</v>
      </c>
    </row>
    <row r="790" spans="1:8" ht="12" x14ac:dyDescent="0.2">
      <c r="A790" s="30"/>
      <c r="B790" s="31" t="s">
        <v>141</v>
      </c>
      <c r="C790" s="32">
        <v>1687291.28</v>
      </c>
      <c r="D790" s="33">
        <v>8</v>
      </c>
      <c r="E790" s="39">
        <v>0</v>
      </c>
      <c r="F790" s="40">
        <v>0</v>
      </c>
      <c r="G790" s="35">
        <v>1687291.28</v>
      </c>
      <c r="H790" s="36">
        <v>8</v>
      </c>
    </row>
    <row r="791" spans="1:8" ht="12" x14ac:dyDescent="0.2">
      <c r="A791" s="30"/>
      <c r="B791" s="31" t="s">
        <v>142</v>
      </c>
      <c r="C791" s="32">
        <v>1898202.69</v>
      </c>
      <c r="D791" s="33">
        <v>9</v>
      </c>
      <c r="E791" s="39">
        <v>0</v>
      </c>
      <c r="F791" s="40">
        <v>0</v>
      </c>
      <c r="G791" s="35">
        <v>1898202.69</v>
      </c>
      <c r="H791" s="36">
        <v>9</v>
      </c>
    </row>
    <row r="792" spans="1:8" ht="12" x14ac:dyDescent="0.2">
      <c r="A792" s="30"/>
      <c r="B792" s="31" t="s">
        <v>143</v>
      </c>
      <c r="C792" s="32">
        <v>2320025.5099999998</v>
      </c>
      <c r="D792" s="33">
        <v>11</v>
      </c>
      <c r="E792" s="39">
        <v>0</v>
      </c>
      <c r="F792" s="40">
        <v>0</v>
      </c>
      <c r="G792" s="35">
        <v>2320025.5099999998</v>
      </c>
      <c r="H792" s="36">
        <v>11</v>
      </c>
    </row>
    <row r="793" spans="1:8" ht="12" x14ac:dyDescent="0.2">
      <c r="A793" s="30"/>
      <c r="B793" s="31" t="s">
        <v>150</v>
      </c>
      <c r="C793" s="32">
        <v>1898202.69</v>
      </c>
      <c r="D793" s="33">
        <v>9</v>
      </c>
      <c r="E793" s="39">
        <v>0</v>
      </c>
      <c r="F793" s="40">
        <v>0</v>
      </c>
      <c r="G793" s="35">
        <v>1898202.69</v>
      </c>
      <c r="H793" s="36">
        <v>9</v>
      </c>
    </row>
    <row r="794" spans="1:8" ht="12" x14ac:dyDescent="0.2">
      <c r="A794" s="30"/>
      <c r="B794" s="31" t="s">
        <v>144</v>
      </c>
      <c r="C794" s="32">
        <v>1687291.28</v>
      </c>
      <c r="D794" s="33">
        <v>8</v>
      </c>
      <c r="E794" s="39">
        <v>2530936.92</v>
      </c>
      <c r="F794" s="40">
        <v>12</v>
      </c>
      <c r="G794" s="35">
        <v>4218228.2</v>
      </c>
      <c r="H794" s="36">
        <v>20</v>
      </c>
    </row>
    <row r="795" spans="1:8" ht="12" x14ac:dyDescent="0.2">
      <c r="A795" s="30"/>
      <c r="B795" s="31" t="s">
        <v>145</v>
      </c>
      <c r="C795" s="32">
        <v>1898202.69</v>
      </c>
      <c r="D795" s="33">
        <v>9</v>
      </c>
      <c r="E795" s="39">
        <v>1476379.87</v>
      </c>
      <c r="F795" s="40">
        <v>7</v>
      </c>
      <c r="G795" s="35">
        <v>3374582.56</v>
      </c>
      <c r="H795" s="36">
        <v>16</v>
      </c>
    </row>
    <row r="796" spans="1:8" ht="12" x14ac:dyDescent="0.2">
      <c r="A796" s="30"/>
      <c r="B796" s="31" t="s">
        <v>146</v>
      </c>
      <c r="C796" s="32">
        <v>1687291.28</v>
      </c>
      <c r="D796" s="33">
        <v>8</v>
      </c>
      <c r="E796" s="39">
        <v>1476379.87</v>
      </c>
      <c r="F796" s="40">
        <v>7</v>
      </c>
      <c r="G796" s="35">
        <v>3163671.15</v>
      </c>
      <c r="H796" s="36">
        <v>15</v>
      </c>
    </row>
    <row r="797" spans="1:8" ht="12" x14ac:dyDescent="0.2">
      <c r="A797" s="30"/>
      <c r="B797" s="31" t="s">
        <v>147</v>
      </c>
      <c r="C797" s="32">
        <v>1898202.69</v>
      </c>
      <c r="D797" s="33">
        <v>9</v>
      </c>
      <c r="E797" s="39">
        <v>1476379.87</v>
      </c>
      <c r="F797" s="40">
        <v>7</v>
      </c>
      <c r="G797" s="35">
        <v>3374582.56</v>
      </c>
      <c r="H797" s="36">
        <v>16</v>
      </c>
    </row>
    <row r="798" spans="1:8" ht="12" x14ac:dyDescent="0.2">
      <c r="A798" s="30"/>
      <c r="B798" s="31" t="s">
        <v>148</v>
      </c>
      <c r="C798" s="32">
        <v>1687291.28</v>
      </c>
      <c r="D798" s="33">
        <v>8</v>
      </c>
      <c r="E798" s="39">
        <v>1265468.46</v>
      </c>
      <c r="F798" s="40">
        <v>6</v>
      </c>
      <c r="G798" s="35">
        <v>2952759.74</v>
      </c>
      <c r="H798" s="36">
        <v>14</v>
      </c>
    </row>
    <row r="799" spans="1:8" ht="21" x14ac:dyDescent="0.2">
      <c r="A799" s="26"/>
      <c r="B799" s="27" t="s">
        <v>235</v>
      </c>
      <c r="C799" s="28">
        <v>9788916.8699999992</v>
      </c>
      <c r="D799" s="37">
        <v>41</v>
      </c>
      <c r="E799" s="28">
        <v>2148786.63</v>
      </c>
      <c r="F799" s="28">
        <v>9</v>
      </c>
      <c r="G799" s="28">
        <v>11937703.5</v>
      </c>
      <c r="H799" s="28">
        <v>50</v>
      </c>
    </row>
    <row r="800" spans="1:8" ht="12" x14ac:dyDescent="0.2">
      <c r="A800" s="30"/>
      <c r="B800" s="31" t="s">
        <v>138</v>
      </c>
      <c r="C800" s="32">
        <v>1432524.42</v>
      </c>
      <c r="D800" s="33">
        <v>6</v>
      </c>
      <c r="E800" s="39">
        <v>0</v>
      </c>
      <c r="F800" s="40">
        <v>0</v>
      </c>
      <c r="G800" s="35">
        <v>1432524.42</v>
      </c>
      <c r="H800" s="36">
        <v>6</v>
      </c>
    </row>
    <row r="801" spans="1:8" ht="12" x14ac:dyDescent="0.2">
      <c r="A801" s="30"/>
      <c r="B801" s="31" t="s">
        <v>139</v>
      </c>
      <c r="C801" s="32">
        <v>955016.28</v>
      </c>
      <c r="D801" s="33">
        <v>4</v>
      </c>
      <c r="E801" s="39">
        <v>0</v>
      </c>
      <c r="F801" s="40">
        <v>0</v>
      </c>
      <c r="G801" s="35">
        <v>955016.28</v>
      </c>
      <c r="H801" s="36">
        <v>4</v>
      </c>
    </row>
    <row r="802" spans="1:8" ht="12" x14ac:dyDescent="0.2">
      <c r="A802" s="30"/>
      <c r="B802" s="31" t="s">
        <v>140</v>
      </c>
      <c r="C802" s="32">
        <v>477508.14</v>
      </c>
      <c r="D802" s="33">
        <v>2</v>
      </c>
      <c r="E802" s="39">
        <v>0</v>
      </c>
      <c r="F802" s="40">
        <v>0</v>
      </c>
      <c r="G802" s="35">
        <v>477508.14</v>
      </c>
      <c r="H802" s="36">
        <v>2</v>
      </c>
    </row>
    <row r="803" spans="1:8" ht="12" x14ac:dyDescent="0.2">
      <c r="A803" s="30"/>
      <c r="B803" s="31" t="s">
        <v>141</v>
      </c>
      <c r="C803" s="32">
        <v>1671278.49</v>
      </c>
      <c r="D803" s="33">
        <v>7</v>
      </c>
      <c r="E803" s="39">
        <v>0</v>
      </c>
      <c r="F803" s="40">
        <v>0</v>
      </c>
      <c r="G803" s="35">
        <v>1671278.49</v>
      </c>
      <c r="H803" s="36">
        <v>7</v>
      </c>
    </row>
    <row r="804" spans="1:8" ht="12" x14ac:dyDescent="0.2">
      <c r="A804" s="30"/>
      <c r="B804" s="31" t="s">
        <v>142</v>
      </c>
      <c r="C804" s="32">
        <v>477508.14</v>
      </c>
      <c r="D804" s="33">
        <v>2</v>
      </c>
      <c r="E804" s="39">
        <v>0</v>
      </c>
      <c r="F804" s="46">
        <v>0</v>
      </c>
      <c r="G804" s="35">
        <v>477508.14</v>
      </c>
      <c r="H804" s="36">
        <v>2</v>
      </c>
    </row>
    <row r="805" spans="1:8" ht="12" x14ac:dyDescent="0.2">
      <c r="A805" s="30"/>
      <c r="B805" s="31" t="s">
        <v>143</v>
      </c>
      <c r="C805" s="32">
        <v>2626294.77</v>
      </c>
      <c r="D805" s="33">
        <v>11</v>
      </c>
      <c r="E805" s="39">
        <v>0</v>
      </c>
      <c r="F805" s="46">
        <v>0</v>
      </c>
      <c r="G805" s="35">
        <v>2626294.77</v>
      </c>
      <c r="H805" s="36">
        <v>11</v>
      </c>
    </row>
    <row r="806" spans="1:8" ht="12" x14ac:dyDescent="0.2">
      <c r="A806" s="30"/>
      <c r="B806" s="31" t="s">
        <v>150</v>
      </c>
      <c r="C806" s="32">
        <v>477508.14</v>
      </c>
      <c r="D806" s="33">
        <v>2</v>
      </c>
      <c r="E806" s="39">
        <v>0</v>
      </c>
      <c r="F806" s="46">
        <v>0</v>
      </c>
      <c r="G806" s="35">
        <v>477508.14</v>
      </c>
      <c r="H806" s="36">
        <v>2</v>
      </c>
    </row>
    <row r="807" spans="1:8" ht="12" x14ac:dyDescent="0.2">
      <c r="A807" s="30"/>
      <c r="B807" s="31" t="s">
        <v>144</v>
      </c>
      <c r="C807" s="32">
        <v>238754.07</v>
      </c>
      <c r="D807" s="33">
        <v>1</v>
      </c>
      <c r="E807" s="39">
        <v>477508.14</v>
      </c>
      <c r="F807" s="46">
        <v>2</v>
      </c>
      <c r="G807" s="35">
        <v>716262.21</v>
      </c>
      <c r="H807" s="36">
        <v>3</v>
      </c>
    </row>
    <row r="808" spans="1:8" ht="12" x14ac:dyDescent="0.2">
      <c r="A808" s="30"/>
      <c r="B808" s="31" t="s">
        <v>145</v>
      </c>
      <c r="C808" s="32">
        <v>477508.14</v>
      </c>
      <c r="D808" s="33">
        <v>2</v>
      </c>
      <c r="E808" s="39">
        <v>477508.14</v>
      </c>
      <c r="F808" s="39">
        <v>2</v>
      </c>
      <c r="G808" s="35">
        <v>955016.28</v>
      </c>
      <c r="H808" s="36">
        <v>4</v>
      </c>
    </row>
    <row r="809" spans="1:8" ht="12" x14ac:dyDescent="0.2">
      <c r="A809" s="30"/>
      <c r="B809" s="31" t="s">
        <v>146</v>
      </c>
      <c r="C809" s="32">
        <v>238754.07</v>
      </c>
      <c r="D809" s="33">
        <v>1</v>
      </c>
      <c r="E809" s="39">
        <v>477508.14</v>
      </c>
      <c r="F809" s="46">
        <v>2</v>
      </c>
      <c r="G809" s="35">
        <v>716262.21</v>
      </c>
      <c r="H809" s="36">
        <v>3</v>
      </c>
    </row>
    <row r="810" spans="1:8" ht="12" x14ac:dyDescent="0.2">
      <c r="A810" s="30"/>
      <c r="B810" s="31" t="s">
        <v>147</v>
      </c>
      <c r="C810" s="32">
        <v>477508.14</v>
      </c>
      <c r="D810" s="33">
        <v>2</v>
      </c>
      <c r="E810" s="39">
        <v>477508.14</v>
      </c>
      <c r="F810" s="39">
        <v>2</v>
      </c>
      <c r="G810" s="35">
        <v>955016.28</v>
      </c>
      <c r="H810" s="36">
        <v>4</v>
      </c>
    </row>
    <row r="811" spans="1:8" ht="12" x14ac:dyDescent="0.2">
      <c r="A811" s="30"/>
      <c r="B811" s="31" t="s">
        <v>148</v>
      </c>
      <c r="C811" s="32">
        <v>238754.07</v>
      </c>
      <c r="D811" s="33">
        <v>1</v>
      </c>
      <c r="E811" s="39">
        <v>238754.07</v>
      </c>
      <c r="F811" s="46">
        <v>1</v>
      </c>
      <c r="G811" s="35">
        <v>477508.14</v>
      </c>
      <c r="H811" s="36">
        <v>2</v>
      </c>
    </row>
    <row r="812" spans="1:8" ht="21" x14ac:dyDescent="0.2">
      <c r="A812" s="26"/>
      <c r="B812" s="27" t="s">
        <v>236</v>
      </c>
      <c r="C812" s="28">
        <v>16428693.93</v>
      </c>
      <c r="D812" s="37">
        <v>121</v>
      </c>
      <c r="E812" s="28">
        <v>2443937.94</v>
      </c>
      <c r="F812" s="28">
        <v>18</v>
      </c>
      <c r="G812" s="28">
        <v>18872631.870000001</v>
      </c>
      <c r="H812" s="28">
        <v>139</v>
      </c>
    </row>
    <row r="813" spans="1:8" ht="12" x14ac:dyDescent="0.2">
      <c r="A813" s="30"/>
      <c r="B813" s="31" t="s">
        <v>138</v>
      </c>
      <c r="C813" s="32">
        <v>1221968.97</v>
      </c>
      <c r="D813" s="33">
        <v>9</v>
      </c>
      <c r="E813" s="39">
        <v>0</v>
      </c>
      <c r="F813" s="40">
        <v>0</v>
      </c>
      <c r="G813" s="35">
        <v>1221968.97</v>
      </c>
      <c r="H813" s="36">
        <v>9</v>
      </c>
    </row>
    <row r="814" spans="1:8" ht="12" x14ac:dyDescent="0.2">
      <c r="A814" s="30"/>
      <c r="B814" s="31" t="s">
        <v>139</v>
      </c>
      <c r="C814" s="32">
        <v>1086194.6399999999</v>
      </c>
      <c r="D814" s="33">
        <v>8</v>
      </c>
      <c r="E814" s="39">
        <v>0</v>
      </c>
      <c r="F814" s="40">
        <v>0</v>
      </c>
      <c r="G814" s="35">
        <v>1086194.6399999999</v>
      </c>
      <c r="H814" s="36">
        <v>8</v>
      </c>
    </row>
    <row r="815" spans="1:8" ht="12" x14ac:dyDescent="0.2">
      <c r="A815" s="30"/>
      <c r="B815" s="31" t="s">
        <v>140</v>
      </c>
      <c r="C815" s="32">
        <v>1493517.63</v>
      </c>
      <c r="D815" s="33">
        <v>11</v>
      </c>
      <c r="E815" s="39">
        <v>0</v>
      </c>
      <c r="F815" s="40">
        <v>0</v>
      </c>
      <c r="G815" s="35">
        <v>1493517.63</v>
      </c>
      <c r="H815" s="36">
        <v>11</v>
      </c>
    </row>
    <row r="816" spans="1:8" ht="12" x14ac:dyDescent="0.2">
      <c r="A816" s="30"/>
      <c r="B816" s="31" t="s">
        <v>141</v>
      </c>
      <c r="C816" s="32">
        <v>1357743.3</v>
      </c>
      <c r="D816" s="33">
        <v>10</v>
      </c>
      <c r="E816" s="39">
        <v>0</v>
      </c>
      <c r="F816" s="40">
        <v>0</v>
      </c>
      <c r="G816" s="35">
        <v>1357743.3</v>
      </c>
      <c r="H816" s="36">
        <v>10</v>
      </c>
    </row>
    <row r="817" spans="1:8" ht="12" x14ac:dyDescent="0.2">
      <c r="A817" s="30"/>
      <c r="B817" s="31" t="s">
        <v>142</v>
      </c>
      <c r="C817" s="32">
        <v>1221968.97</v>
      </c>
      <c r="D817" s="33">
        <v>9</v>
      </c>
      <c r="E817" s="39">
        <v>0</v>
      </c>
      <c r="F817" s="40">
        <v>0</v>
      </c>
      <c r="G817" s="35">
        <v>1221968.97</v>
      </c>
      <c r="H817" s="36">
        <v>9</v>
      </c>
    </row>
    <row r="818" spans="1:8" ht="12" x14ac:dyDescent="0.2">
      <c r="A818" s="30"/>
      <c r="B818" s="31" t="s">
        <v>143</v>
      </c>
      <c r="C818" s="32">
        <v>1357743.3</v>
      </c>
      <c r="D818" s="33">
        <v>10</v>
      </c>
      <c r="E818" s="39">
        <v>0</v>
      </c>
      <c r="F818" s="40">
        <v>0</v>
      </c>
      <c r="G818" s="35">
        <v>1357743.3</v>
      </c>
      <c r="H818" s="36">
        <v>10</v>
      </c>
    </row>
    <row r="819" spans="1:8" ht="12" x14ac:dyDescent="0.2">
      <c r="A819" s="30"/>
      <c r="B819" s="31" t="s">
        <v>150</v>
      </c>
      <c r="C819" s="32">
        <v>1493517.63</v>
      </c>
      <c r="D819" s="33">
        <v>11</v>
      </c>
      <c r="E819" s="39">
        <v>0</v>
      </c>
      <c r="F819" s="40">
        <v>0</v>
      </c>
      <c r="G819" s="35">
        <v>1493517.63</v>
      </c>
      <c r="H819" s="36">
        <v>11</v>
      </c>
    </row>
    <row r="820" spans="1:8" x14ac:dyDescent="0.2">
      <c r="A820" s="30"/>
      <c r="B820" s="31" t="s">
        <v>144</v>
      </c>
      <c r="C820" s="32">
        <v>1493517.63</v>
      </c>
      <c r="D820" s="33">
        <v>11</v>
      </c>
      <c r="E820" s="32">
        <v>814645.98</v>
      </c>
      <c r="F820" s="32">
        <v>6</v>
      </c>
      <c r="G820" s="35">
        <v>2308163.61</v>
      </c>
      <c r="H820" s="36">
        <v>17</v>
      </c>
    </row>
    <row r="821" spans="1:8" x14ac:dyDescent="0.2">
      <c r="A821" s="30"/>
      <c r="B821" s="31" t="s">
        <v>145</v>
      </c>
      <c r="C821" s="32">
        <v>1493517.63</v>
      </c>
      <c r="D821" s="33">
        <v>11</v>
      </c>
      <c r="E821" s="32">
        <v>407322.99</v>
      </c>
      <c r="F821" s="32">
        <v>3</v>
      </c>
      <c r="G821" s="35">
        <v>1900840.62</v>
      </c>
      <c r="H821" s="36">
        <v>14</v>
      </c>
    </row>
    <row r="822" spans="1:8" x14ac:dyDescent="0.2">
      <c r="A822" s="30"/>
      <c r="B822" s="31" t="s">
        <v>146</v>
      </c>
      <c r="C822" s="32">
        <v>1357743.3</v>
      </c>
      <c r="D822" s="33">
        <v>10</v>
      </c>
      <c r="E822" s="32">
        <v>407322.99</v>
      </c>
      <c r="F822" s="32">
        <v>3</v>
      </c>
      <c r="G822" s="35">
        <v>1765066.29</v>
      </c>
      <c r="H822" s="36">
        <v>13</v>
      </c>
    </row>
    <row r="823" spans="1:8" x14ac:dyDescent="0.2">
      <c r="A823" s="30"/>
      <c r="B823" s="31" t="s">
        <v>147</v>
      </c>
      <c r="C823" s="32">
        <v>1493517.63</v>
      </c>
      <c r="D823" s="33">
        <v>11</v>
      </c>
      <c r="E823" s="32">
        <v>407322.99</v>
      </c>
      <c r="F823" s="32">
        <v>3</v>
      </c>
      <c r="G823" s="35">
        <v>1900840.62</v>
      </c>
      <c r="H823" s="36">
        <v>14</v>
      </c>
    </row>
    <row r="824" spans="1:8" x14ac:dyDescent="0.2">
      <c r="A824" s="30"/>
      <c r="B824" s="31" t="s">
        <v>148</v>
      </c>
      <c r="C824" s="32">
        <v>1357743.3</v>
      </c>
      <c r="D824" s="33">
        <v>10</v>
      </c>
      <c r="E824" s="32">
        <v>407322.99</v>
      </c>
      <c r="F824" s="32">
        <v>3</v>
      </c>
      <c r="G824" s="35">
        <v>1765066.29</v>
      </c>
      <c r="H824" s="36">
        <v>13</v>
      </c>
    </row>
    <row r="825" spans="1:8" ht="21" x14ac:dyDescent="0.2">
      <c r="A825" s="26"/>
      <c r="B825" s="27" t="s">
        <v>270</v>
      </c>
      <c r="C825" s="28">
        <v>4260770.0199999996</v>
      </c>
      <c r="D825" s="37">
        <v>26</v>
      </c>
      <c r="E825" s="28">
        <v>2949763.86</v>
      </c>
      <c r="F825" s="28">
        <v>18</v>
      </c>
      <c r="G825" s="28">
        <v>7210533.8799999999</v>
      </c>
      <c r="H825" s="28">
        <v>44</v>
      </c>
    </row>
    <row r="826" spans="1:8" ht="12" x14ac:dyDescent="0.2">
      <c r="A826" s="30"/>
      <c r="B826" s="31" t="s">
        <v>138</v>
      </c>
      <c r="C826" s="32">
        <v>655503.07999999996</v>
      </c>
      <c r="D826" s="33">
        <v>4</v>
      </c>
      <c r="E826" s="39">
        <v>0</v>
      </c>
      <c r="F826" s="40">
        <v>0</v>
      </c>
      <c r="G826" s="35">
        <v>655503.07999999996</v>
      </c>
      <c r="H826" s="36">
        <v>4</v>
      </c>
    </row>
    <row r="827" spans="1:8" ht="12" x14ac:dyDescent="0.2">
      <c r="A827" s="30"/>
      <c r="B827" s="31" t="s">
        <v>139</v>
      </c>
      <c r="C827" s="32">
        <v>491627.31</v>
      </c>
      <c r="D827" s="33">
        <v>3</v>
      </c>
      <c r="E827" s="39">
        <v>0</v>
      </c>
      <c r="F827" s="40">
        <v>0</v>
      </c>
      <c r="G827" s="35">
        <v>491627.31</v>
      </c>
      <c r="H827" s="36">
        <v>3</v>
      </c>
    </row>
    <row r="828" spans="1:8" ht="12" x14ac:dyDescent="0.2">
      <c r="A828" s="30"/>
      <c r="B828" s="31" t="s">
        <v>140</v>
      </c>
      <c r="C828" s="32">
        <v>327751.53999999998</v>
      </c>
      <c r="D828" s="33">
        <v>2</v>
      </c>
      <c r="E828" s="39">
        <v>0</v>
      </c>
      <c r="F828" s="40">
        <v>0</v>
      </c>
      <c r="G828" s="35">
        <v>327751.53999999998</v>
      </c>
      <c r="H828" s="36">
        <v>2</v>
      </c>
    </row>
    <row r="829" spans="1:8" ht="12" x14ac:dyDescent="0.2">
      <c r="A829" s="30"/>
      <c r="B829" s="31" t="s">
        <v>141</v>
      </c>
      <c r="C829" s="32">
        <v>327751.53999999998</v>
      </c>
      <c r="D829" s="33">
        <v>2</v>
      </c>
      <c r="E829" s="39">
        <v>0</v>
      </c>
      <c r="F829" s="40">
        <v>0</v>
      </c>
      <c r="G829" s="35">
        <v>327751.53999999998</v>
      </c>
      <c r="H829" s="36">
        <v>2</v>
      </c>
    </row>
    <row r="830" spans="1:8" ht="12" x14ac:dyDescent="0.2">
      <c r="A830" s="30"/>
      <c r="B830" s="31" t="s">
        <v>142</v>
      </c>
      <c r="C830" s="32">
        <v>327751.53999999998</v>
      </c>
      <c r="D830" s="33">
        <v>2</v>
      </c>
      <c r="E830" s="39">
        <v>0</v>
      </c>
      <c r="F830" s="40">
        <v>0</v>
      </c>
      <c r="G830" s="35">
        <v>327751.53999999998</v>
      </c>
      <c r="H830" s="36">
        <v>2</v>
      </c>
    </row>
    <row r="831" spans="1:8" x14ac:dyDescent="0.2">
      <c r="A831" s="30"/>
      <c r="B831" s="31" t="s">
        <v>143</v>
      </c>
      <c r="C831" s="32">
        <v>655503.07999999996</v>
      </c>
      <c r="D831" s="33">
        <v>4</v>
      </c>
      <c r="E831" s="32">
        <v>0</v>
      </c>
      <c r="F831" s="34">
        <v>0</v>
      </c>
      <c r="G831" s="35">
        <v>655503.07999999996</v>
      </c>
      <c r="H831" s="36">
        <v>4</v>
      </c>
    </row>
    <row r="832" spans="1:8" ht="12" x14ac:dyDescent="0.2">
      <c r="A832" s="30"/>
      <c r="B832" s="31" t="s">
        <v>150</v>
      </c>
      <c r="C832" s="32">
        <v>327751.53999999998</v>
      </c>
      <c r="D832" s="33">
        <v>2</v>
      </c>
      <c r="E832" s="39">
        <v>0</v>
      </c>
      <c r="F832" s="40">
        <v>0</v>
      </c>
      <c r="G832" s="35">
        <v>327751.53999999998</v>
      </c>
      <c r="H832" s="36">
        <v>2</v>
      </c>
    </row>
    <row r="833" spans="1:8" ht="12" x14ac:dyDescent="0.2">
      <c r="A833" s="30"/>
      <c r="B833" s="31" t="s">
        <v>144</v>
      </c>
      <c r="C833" s="32">
        <v>163875.76999999999</v>
      </c>
      <c r="D833" s="33">
        <v>1</v>
      </c>
      <c r="E833" s="39">
        <v>983254.62</v>
      </c>
      <c r="F833" s="46">
        <v>6</v>
      </c>
      <c r="G833" s="35">
        <v>1147130.3899999999</v>
      </c>
      <c r="H833" s="36">
        <v>7</v>
      </c>
    </row>
    <row r="834" spans="1:8" ht="12" x14ac:dyDescent="0.2">
      <c r="A834" s="30"/>
      <c r="B834" s="31" t="s">
        <v>145</v>
      </c>
      <c r="C834" s="32">
        <v>327751.53999999998</v>
      </c>
      <c r="D834" s="33">
        <v>2</v>
      </c>
      <c r="E834" s="39">
        <v>491627.31</v>
      </c>
      <c r="F834" s="40">
        <v>3</v>
      </c>
      <c r="G834" s="35">
        <v>819378.85</v>
      </c>
      <c r="H834" s="36">
        <v>5</v>
      </c>
    </row>
    <row r="835" spans="1:8" x14ac:dyDescent="0.2">
      <c r="A835" s="30"/>
      <c r="B835" s="31" t="s">
        <v>146</v>
      </c>
      <c r="C835" s="32">
        <v>163875.76999999999</v>
      </c>
      <c r="D835" s="33">
        <v>1</v>
      </c>
      <c r="E835" s="32">
        <v>491627.31</v>
      </c>
      <c r="F835" s="32">
        <v>3</v>
      </c>
      <c r="G835" s="35">
        <v>655503.07999999996</v>
      </c>
      <c r="H835" s="36">
        <v>4</v>
      </c>
    </row>
    <row r="836" spans="1:8" ht="12" x14ac:dyDescent="0.2">
      <c r="A836" s="30"/>
      <c r="B836" s="31" t="s">
        <v>147</v>
      </c>
      <c r="C836" s="32">
        <v>327751.53999999998</v>
      </c>
      <c r="D836" s="33">
        <v>2</v>
      </c>
      <c r="E836" s="39">
        <v>491627.31</v>
      </c>
      <c r="F836" s="40">
        <v>3</v>
      </c>
      <c r="G836" s="35">
        <v>819378.85</v>
      </c>
      <c r="H836" s="36">
        <v>5</v>
      </c>
    </row>
    <row r="837" spans="1:8" x14ac:dyDescent="0.2">
      <c r="A837" s="30"/>
      <c r="B837" s="31" t="s">
        <v>148</v>
      </c>
      <c r="C837" s="32">
        <v>163875.76999999999</v>
      </c>
      <c r="D837" s="33">
        <v>1</v>
      </c>
      <c r="E837" s="32">
        <v>491627.31</v>
      </c>
      <c r="F837" s="32">
        <v>3</v>
      </c>
      <c r="G837" s="35">
        <v>655503.07999999996</v>
      </c>
      <c r="H837" s="36">
        <v>4</v>
      </c>
    </row>
    <row r="838" spans="1:8" ht="21" x14ac:dyDescent="0.2">
      <c r="A838" s="26"/>
      <c r="B838" s="27" t="s">
        <v>237</v>
      </c>
      <c r="C838" s="28">
        <v>3258643.68</v>
      </c>
      <c r="D838" s="37">
        <v>16</v>
      </c>
      <c r="E838" s="28">
        <v>-203665.23</v>
      </c>
      <c r="F838" s="29">
        <v>-1</v>
      </c>
      <c r="G838" s="28">
        <v>3054978.45</v>
      </c>
      <c r="H838" s="29">
        <v>15</v>
      </c>
    </row>
    <row r="839" spans="1:8" ht="12" x14ac:dyDescent="0.2">
      <c r="A839" s="30"/>
      <c r="B839" s="31" t="s">
        <v>138</v>
      </c>
      <c r="C839" s="32">
        <v>203665.23</v>
      </c>
      <c r="D839" s="33">
        <v>1</v>
      </c>
      <c r="E839" s="39">
        <v>0</v>
      </c>
      <c r="F839" s="40">
        <v>0</v>
      </c>
      <c r="G839" s="35">
        <v>203665.23</v>
      </c>
      <c r="H839" s="36">
        <v>1</v>
      </c>
    </row>
    <row r="840" spans="1:8" ht="12" x14ac:dyDescent="0.2">
      <c r="A840" s="30"/>
      <c r="B840" s="31" t="s">
        <v>139</v>
      </c>
      <c r="C840" s="32">
        <v>203665.23</v>
      </c>
      <c r="D840" s="33">
        <v>1</v>
      </c>
      <c r="E840" s="39">
        <v>0</v>
      </c>
      <c r="F840" s="40">
        <v>0</v>
      </c>
      <c r="G840" s="35">
        <v>203665.23</v>
      </c>
      <c r="H840" s="36">
        <v>1</v>
      </c>
    </row>
    <row r="841" spans="1:8" ht="12" x14ac:dyDescent="0.2">
      <c r="A841" s="30"/>
      <c r="B841" s="31" t="s">
        <v>140</v>
      </c>
      <c r="C841" s="32">
        <v>203665.23</v>
      </c>
      <c r="D841" s="33">
        <v>1</v>
      </c>
      <c r="E841" s="39">
        <v>0</v>
      </c>
      <c r="F841" s="40">
        <v>0</v>
      </c>
      <c r="G841" s="35">
        <v>203665.23</v>
      </c>
      <c r="H841" s="36">
        <v>1</v>
      </c>
    </row>
    <row r="842" spans="1:8" ht="12" x14ac:dyDescent="0.2">
      <c r="A842" s="30"/>
      <c r="B842" s="31" t="s">
        <v>141</v>
      </c>
      <c r="C842" s="32">
        <v>1018326.15</v>
      </c>
      <c r="D842" s="33">
        <v>5</v>
      </c>
      <c r="E842" s="39">
        <v>0</v>
      </c>
      <c r="F842" s="40">
        <v>0</v>
      </c>
      <c r="G842" s="35">
        <v>1018326.15</v>
      </c>
      <c r="H842" s="36">
        <v>5</v>
      </c>
    </row>
    <row r="843" spans="1:8" ht="12" x14ac:dyDescent="0.2">
      <c r="A843" s="30"/>
      <c r="B843" s="31" t="s">
        <v>142</v>
      </c>
      <c r="C843" s="32">
        <v>407330.46</v>
      </c>
      <c r="D843" s="33">
        <v>2</v>
      </c>
      <c r="E843" s="39">
        <v>0</v>
      </c>
      <c r="F843" s="40">
        <v>0</v>
      </c>
      <c r="G843" s="35">
        <v>407330.46</v>
      </c>
      <c r="H843" s="36">
        <v>2</v>
      </c>
    </row>
    <row r="844" spans="1:8" ht="12" x14ac:dyDescent="0.2">
      <c r="A844" s="30"/>
      <c r="B844" s="31" t="s">
        <v>143</v>
      </c>
      <c r="C844" s="32">
        <v>203665.23</v>
      </c>
      <c r="D844" s="33">
        <v>1</v>
      </c>
      <c r="E844" s="39">
        <v>0</v>
      </c>
      <c r="F844" s="40">
        <v>0</v>
      </c>
      <c r="G844" s="35">
        <v>203665.23</v>
      </c>
      <c r="H844" s="36">
        <v>1</v>
      </c>
    </row>
    <row r="845" spans="1:8" ht="12" x14ac:dyDescent="0.2">
      <c r="A845" s="30"/>
      <c r="B845" s="31" t="s">
        <v>150</v>
      </c>
      <c r="C845" s="32">
        <v>407330.46</v>
      </c>
      <c r="D845" s="33">
        <v>2</v>
      </c>
      <c r="E845" s="39">
        <v>-203665.23</v>
      </c>
      <c r="F845" s="40">
        <v>-1</v>
      </c>
      <c r="G845" s="35">
        <v>203665.23</v>
      </c>
      <c r="H845" s="36">
        <v>1</v>
      </c>
    </row>
    <row r="846" spans="1:8" ht="12" x14ac:dyDescent="0.2">
      <c r="A846" s="30"/>
      <c r="B846" s="31" t="s">
        <v>144</v>
      </c>
      <c r="C846" s="32">
        <v>203665.23</v>
      </c>
      <c r="D846" s="33">
        <v>1</v>
      </c>
      <c r="E846" s="39">
        <v>0</v>
      </c>
      <c r="F846" s="40">
        <v>0</v>
      </c>
      <c r="G846" s="35">
        <v>203665.23</v>
      </c>
      <c r="H846" s="36">
        <v>1</v>
      </c>
    </row>
    <row r="847" spans="1:8" x14ac:dyDescent="0.2">
      <c r="A847" s="30"/>
      <c r="B847" s="31" t="s">
        <v>145</v>
      </c>
      <c r="C847" s="32">
        <v>203665.23</v>
      </c>
      <c r="D847" s="33">
        <v>1</v>
      </c>
      <c r="E847" s="32"/>
      <c r="F847" s="34"/>
      <c r="G847" s="35">
        <v>203665.23</v>
      </c>
      <c r="H847" s="36">
        <v>1</v>
      </c>
    </row>
    <row r="848" spans="1:8" x14ac:dyDescent="0.2">
      <c r="A848" s="30"/>
      <c r="B848" s="31" t="s">
        <v>146</v>
      </c>
      <c r="C848" s="32">
        <v>203665.23</v>
      </c>
      <c r="D848" s="33">
        <v>1</v>
      </c>
      <c r="E848" s="32"/>
      <c r="F848" s="34"/>
      <c r="G848" s="35">
        <v>203665.23</v>
      </c>
      <c r="H848" s="36">
        <v>1</v>
      </c>
    </row>
    <row r="849" spans="1:8" ht="21" x14ac:dyDescent="0.2">
      <c r="A849" s="26"/>
      <c r="B849" s="27" t="s">
        <v>238</v>
      </c>
      <c r="C849" s="28">
        <v>29654820.390000001</v>
      </c>
      <c r="D849" s="37">
        <v>169</v>
      </c>
      <c r="E849" s="28">
        <v>11581172.460000001</v>
      </c>
      <c r="F849" s="28">
        <v>66</v>
      </c>
      <c r="G849" s="28">
        <v>41235992.850000001</v>
      </c>
      <c r="H849" s="28">
        <v>235</v>
      </c>
    </row>
    <row r="850" spans="1:8" ht="12" x14ac:dyDescent="0.2">
      <c r="A850" s="30"/>
      <c r="B850" s="31" t="s">
        <v>138</v>
      </c>
      <c r="C850" s="32">
        <v>350944.62</v>
      </c>
      <c r="D850" s="33">
        <v>2</v>
      </c>
      <c r="E850" s="39">
        <v>0</v>
      </c>
      <c r="F850" s="40">
        <v>0</v>
      </c>
      <c r="G850" s="35">
        <v>350944.62</v>
      </c>
      <c r="H850" s="36">
        <v>2</v>
      </c>
    </row>
    <row r="851" spans="1:8" ht="12" x14ac:dyDescent="0.2">
      <c r="A851" s="30"/>
      <c r="B851" s="31" t="s">
        <v>139</v>
      </c>
      <c r="C851" s="32">
        <v>1930195.41</v>
      </c>
      <c r="D851" s="33">
        <v>11</v>
      </c>
      <c r="E851" s="39">
        <v>0</v>
      </c>
      <c r="F851" s="40">
        <v>0</v>
      </c>
      <c r="G851" s="35">
        <v>1930195.41</v>
      </c>
      <c r="H851" s="36">
        <v>11</v>
      </c>
    </row>
    <row r="852" spans="1:8" ht="12" x14ac:dyDescent="0.2">
      <c r="A852" s="30"/>
      <c r="B852" s="31" t="s">
        <v>140</v>
      </c>
      <c r="C852" s="32">
        <v>2983029.27</v>
      </c>
      <c r="D852" s="33">
        <v>17</v>
      </c>
      <c r="E852" s="39">
        <v>0</v>
      </c>
      <c r="F852" s="40">
        <v>0</v>
      </c>
      <c r="G852" s="35">
        <v>2983029.27</v>
      </c>
      <c r="H852" s="36">
        <v>17</v>
      </c>
    </row>
    <row r="853" spans="1:8" ht="12" x14ac:dyDescent="0.2">
      <c r="A853" s="30"/>
      <c r="B853" s="31" t="s">
        <v>141</v>
      </c>
      <c r="C853" s="32">
        <v>2983029.27</v>
      </c>
      <c r="D853" s="33">
        <v>17</v>
      </c>
      <c r="E853" s="39">
        <v>0</v>
      </c>
      <c r="F853" s="40">
        <v>0</v>
      </c>
      <c r="G853" s="35">
        <v>2983029.27</v>
      </c>
      <c r="H853" s="36">
        <v>17</v>
      </c>
    </row>
    <row r="854" spans="1:8" ht="12" x14ac:dyDescent="0.2">
      <c r="A854" s="30"/>
      <c r="B854" s="31" t="s">
        <v>142</v>
      </c>
      <c r="C854" s="32">
        <v>2983029.27</v>
      </c>
      <c r="D854" s="33">
        <v>17</v>
      </c>
      <c r="E854" s="39">
        <v>0</v>
      </c>
      <c r="F854" s="40">
        <v>0</v>
      </c>
      <c r="G854" s="35">
        <v>2983029.27</v>
      </c>
      <c r="H854" s="36">
        <v>17</v>
      </c>
    </row>
    <row r="855" spans="1:8" ht="12" x14ac:dyDescent="0.2">
      <c r="A855" s="30"/>
      <c r="B855" s="31" t="s">
        <v>143</v>
      </c>
      <c r="C855" s="32">
        <v>2807556.96</v>
      </c>
      <c r="D855" s="33">
        <v>16</v>
      </c>
      <c r="E855" s="39">
        <v>0</v>
      </c>
      <c r="F855" s="40">
        <v>0</v>
      </c>
      <c r="G855" s="35">
        <v>2807556.96</v>
      </c>
      <c r="H855" s="36">
        <v>16</v>
      </c>
    </row>
    <row r="856" spans="1:8" ht="12" x14ac:dyDescent="0.2">
      <c r="A856" s="30"/>
      <c r="B856" s="31" t="s">
        <v>150</v>
      </c>
      <c r="C856" s="32">
        <v>2983029.27</v>
      </c>
      <c r="D856" s="33">
        <v>17</v>
      </c>
      <c r="E856" s="39">
        <v>0</v>
      </c>
      <c r="F856" s="40">
        <v>0</v>
      </c>
      <c r="G856" s="35">
        <v>2983029.27</v>
      </c>
      <c r="H856" s="36">
        <v>17</v>
      </c>
    </row>
    <row r="857" spans="1:8" ht="12" x14ac:dyDescent="0.2">
      <c r="A857" s="30"/>
      <c r="B857" s="31" t="s">
        <v>144</v>
      </c>
      <c r="C857" s="32">
        <v>2456612.34</v>
      </c>
      <c r="D857" s="33">
        <v>14</v>
      </c>
      <c r="E857" s="39">
        <v>4386807.75</v>
      </c>
      <c r="F857" s="46">
        <v>25</v>
      </c>
      <c r="G857" s="35">
        <v>6843420.0899999999</v>
      </c>
      <c r="H857" s="36">
        <v>39</v>
      </c>
    </row>
    <row r="858" spans="1:8" ht="12" x14ac:dyDescent="0.2">
      <c r="A858" s="30"/>
      <c r="B858" s="31" t="s">
        <v>145</v>
      </c>
      <c r="C858" s="32">
        <v>2632084.65</v>
      </c>
      <c r="D858" s="33">
        <v>15</v>
      </c>
      <c r="E858" s="39">
        <v>1930195.41</v>
      </c>
      <c r="F858" s="46">
        <v>11</v>
      </c>
      <c r="G858" s="35">
        <v>4562280.0599999996</v>
      </c>
      <c r="H858" s="36">
        <v>26</v>
      </c>
    </row>
    <row r="859" spans="1:8" ht="12" x14ac:dyDescent="0.2">
      <c r="A859" s="30"/>
      <c r="B859" s="31" t="s">
        <v>146</v>
      </c>
      <c r="C859" s="32">
        <v>2456612.34</v>
      </c>
      <c r="D859" s="33">
        <v>14</v>
      </c>
      <c r="E859" s="39">
        <v>1754723.1</v>
      </c>
      <c r="F859" s="46">
        <v>10</v>
      </c>
      <c r="G859" s="35">
        <v>4211335.4400000004</v>
      </c>
      <c r="H859" s="36">
        <v>24</v>
      </c>
    </row>
    <row r="860" spans="1:8" ht="12" x14ac:dyDescent="0.2">
      <c r="A860" s="30"/>
      <c r="B860" s="31" t="s">
        <v>147</v>
      </c>
      <c r="C860" s="32">
        <v>2632084.65</v>
      </c>
      <c r="D860" s="33">
        <v>15</v>
      </c>
      <c r="E860" s="39">
        <v>1754723.1</v>
      </c>
      <c r="F860" s="46">
        <v>10</v>
      </c>
      <c r="G860" s="35">
        <v>4386807.75</v>
      </c>
      <c r="H860" s="36">
        <v>25</v>
      </c>
    </row>
    <row r="861" spans="1:8" ht="12" x14ac:dyDescent="0.2">
      <c r="A861" s="30"/>
      <c r="B861" s="31" t="s">
        <v>148</v>
      </c>
      <c r="C861" s="32">
        <v>2456612.34</v>
      </c>
      <c r="D861" s="33">
        <v>14</v>
      </c>
      <c r="E861" s="39">
        <v>1754723.1</v>
      </c>
      <c r="F861" s="46">
        <v>10</v>
      </c>
      <c r="G861" s="35">
        <v>4211335.4400000004</v>
      </c>
      <c r="H861" s="36">
        <v>24</v>
      </c>
    </row>
    <row r="862" spans="1:8" ht="21" x14ac:dyDescent="0.2">
      <c r="A862" s="26"/>
      <c r="B862" s="27" t="s">
        <v>242</v>
      </c>
      <c r="C862" s="28">
        <v>2215850.2200000002</v>
      </c>
      <c r="D862" s="37">
        <v>3</v>
      </c>
      <c r="E862" s="28">
        <v>1477233.48</v>
      </c>
      <c r="F862" s="28">
        <v>2</v>
      </c>
      <c r="G862" s="28">
        <v>3693083.7</v>
      </c>
      <c r="H862" s="28">
        <v>5</v>
      </c>
    </row>
    <row r="863" spans="1:8" x14ac:dyDescent="0.2">
      <c r="A863" s="30"/>
      <c r="B863" s="31" t="s">
        <v>139</v>
      </c>
      <c r="C863" s="32">
        <v>738616.74</v>
      </c>
      <c r="D863" s="33">
        <v>1</v>
      </c>
      <c r="E863" s="32">
        <v>0</v>
      </c>
      <c r="F863" s="34">
        <v>0</v>
      </c>
      <c r="G863" s="35">
        <v>738616.74</v>
      </c>
      <c r="H863" s="36">
        <v>1</v>
      </c>
    </row>
    <row r="864" spans="1:8" x14ac:dyDescent="0.2">
      <c r="A864" s="30"/>
      <c r="B864" s="31" t="s">
        <v>143</v>
      </c>
      <c r="C864" s="32">
        <v>738616.74</v>
      </c>
      <c r="D864" s="33">
        <v>1</v>
      </c>
      <c r="E864" s="32">
        <v>0</v>
      </c>
      <c r="F864" s="34">
        <v>0</v>
      </c>
      <c r="G864" s="35">
        <v>738616.74</v>
      </c>
      <c r="H864" s="36">
        <v>1</v>
      </c>
    </row>
    <row r="865" spans="1:8" x14ac:dyDescent="0.2">
      <c r="A865" s="30"/>
      <c r="B865" s="31" t="s">
        <v>150</v>
      </c>
      <c r="C865" s="32">
        <v>738616.74</v>
      </c>
      <c r="D865" s="33">
        <v>1</v>
      </c>
      <c r="E865" s="32">
        <v>-738616.74</v>
      </c>
      <c r="F865" s="34">
        <v>-1</v>
      </c>
      <c r="G865" s="35">
        <v>0</v>
      </c>
      <c r="H865" s="36">
        <v>0</v>
      </c>
    </row>
    <row r="866" spans="1:8" x14ac:dyDescent="0.2">
      <c r="A866" s="38"/>
      <c r="B866" s="31" t="s">
        <v>145</v>
      </c>
      <c r="C866" s="32"/>
      <c r="D866" s="33"/>
      <c r="E866" s="32">
        <v>2215850.2200000002</v>
      </c>
      <c r="F866" s="34">
        <v>3</v>
      </c>
      <c r="G866" s="35">
        <v>2215850.2200000002</v>
      </c>
      <c r="H866" s="36">
        <v>3</v>
      </c>
    </row>
    <row r="867" spans="1:8" x14ac:dyDescent="0.2">
      <c r="A867" s="156" t="s">
        <v>190</v>
      </c>
      <c r="B867" s="156" t="s">
        <v>130</v>
      </c>
      <c r="C867" s="157">
        <v>31862378.469999999</v>
      </c>
      <c r="D867" s="158">
        <v>94</v>
      </c>
      <c r="E867" s="157">
        <v>-4857920.82</v>
      </c>
      <c r="F867" s="159">
        <v>-9</v>
      </c>
      <c r="G867" s="157">
        <v>27004457.649999999</v>
      </c>
      <c r="H867" s="159">
        <v>85</v>
      </c>
    </row>
    <row r="868" spans="1:8" x14ac:dyDescent="0.2">
      <c r="A868" s="26"/>
      <c r="B868" s="27" t="s">
        <v>253</v>
      </c>
      <c r="C868" s="28">
        <v>20989483.5</v>
      </c>
      <c r="D868" s="37">
        <v>75</v>
      </c>
      <c r="E868" s="28">
        <v>-279859.78000000003</v>
      </c>
      <c r="F868" s="29">
        <v>-1</v>
      </c>
      <c r="G868" s="28">
        <v>20709623.719999999</v>
      </c>
      <c r="H868" s="29">
        <v>74</v>
      </c>
    </row>
    <row r="869" spans="1:8" ht="12" x14ac:dyDescent="0.2">
      <c r="A869" s="30"/>
      <c r="B869" s="31" t="s">
        <v>138</v>
      </c>
      <c r="C869" s="32">
        <v>1679158.68</v>
      </c>
      <c r="D869" s="33">
        <v>6</v>
      </c>
      <c r="E869" s="39">
        <v>0</v>
      </c>
      <c r="F869" s="40">
        <v>0</v>
      </c>
      <c r="G869" s="35">
        <v>1679158.68</v>
      </c>
      <c r="H869" s="36">
        <v>6</v>
      </c>
    </row>
    <row r="870" spans="1:8" ht="12" x14ac:dyDescent="0.2">
      <c r="A870" s="30"/>
      <c r="B870" s="31" t="s">
        <v>139</v>
      </c>
      <c r="C870" s="32">
        <v>1959018.46</v>
      </c>
      <c r="D870" s="33">
        <v>7</v>
      </c>
      <c r="E870" s="39">
        <v>0</v>
      </c>
      <c r="F870" s="40">
        <v>0</v>
      </c>
      <c r="G870" s="35">
        <v>1959018.46</v>
      </c>
      <c r="H870" s="36">
        <v>7</v>
      </c>
    </row>
    <row r="871" spans="1:8" ht="12" x14ac:dyDescent="0.2">
      <c r="A871" s="30"/>
      <c r="B871" s="31" t="s">
        <v>140</v>
      </c>
      <c r="C871" s="32">
        <v>1399298.9</v>
      </c>
      <c r="D871" s="33">
        <v>5</v>
      </c>
      <c r="E871" s="39">
        <v>0</v>
      </c>
      <c r="F871" s="40">
        <v>0</v>
      </c>
      <c r="G871" s="35">
        <v>1399298.9</v>
      </c>
      <c r="H871" s="36">
        <v>5</v>
      </c>
    </row>
    <row r="872" spans="1:8" ht="12" x14ac:dyDescent="0.2">
      <c r="A872" s="30"/>
      <c r="B872" s="31" t="s">
        <v>141</v>
      </c>
      <c r="C872" s="32">
        <v>1399298.9</v>
      </c>
      <c r="D872" s="33">
        <v>5</v>
      </c>
      <c r="E872" s="39">
        <v>0</v>
      </c>
      <c r="F872" s="40">
        <v>0</v>
      </c>
      <c r="G872" s="35">
        <v>1399298.9</v>
      </c>
      <c r="H872" s="36">
        <v>5</v>
      </c>
    </row>
    <row r="873" spans="1:8" ht="12" x14ac:dyDescent="0.2">
      <c r="A873" s="30"/>
      <c r="B873" s="31" t="s">
        <v>142</v>
      </c>
      <c r="C873" s="32">
        <v>1959018.46</v>
      </c>
      <c r="D873" s="33">
        <v>7</v>
      </c>
      <c r="E873" s="39">
        <v>0</v>
      </c>
      <c r="F873" s="40">
        <v>0</v>
      </c>
      <c r="G873" s="35">
        <v>1959018.46</v>
      </c>
      <c r="H873" s="36">
        <v>7</v>
      </c>
    </row>
    <row r="874" spans="1:8" ht="12" x14ac:dyDescent="0.2">
      <c r="A874" s="30"/>
      <c r="B874" s="31" t="s">
        <v>143</v>
      </c>
      <c r="C874" s="32">
        <v>1679158.68</v>
      </c>
      <c r="D874" s="33">
        <v>6</v>
      </c>
      <c r="E874" s="39">
        <v>0</v>
      </c>
      <c r="F874" s="40">
        <v>0</v>
      </c>
      <c r="G874" s="35">
        <v>1679158.68</v>
      </c>
      <c r="H874" s="36">
        <v>6</v>
      </c>
    </row>
    <row r="875" spans="1:8" ht="12" x14ac:dyDescent="0.2">
      <c r="A875" s="30"/>
      <c r="B875" s="31" t="s">
        <v>150</v>
      </c>
      <c r="C875" s="32">
        <v>1959018.46</v>
      </c>
      <c r="D875" s="33">
        <v>7</v>
      </c>
      <c r="E875" s="39">
        <v>-279859.78000000003</v>
      </c>
      <c r="F875" s="40">
        <v>-1</v>
      </c>
      <c r="G875" s="35">
        <v>1679158.68</v>
      </c>
      <c r="H875" s="36">
        <v>6</v>
      </c>
    </row>
    <row r="876" spans="1:8" ht="12" x14ac:dyDescent="0.2">
      <c r="A876" s="30"/>
      <c r="B876" s="31" t="s">
        <v>144</v>
      </c>
      <c r="C876" s="32">
        <v>1679158.68</v>
      </c>
      <c r="D876" s="33">
        <v>6</v>
      </c>
      <c r="E876" s="39">
        <v>0</v>
      </c>
      <c r="F876" s="46">
        <v>0</v>
      </c>
      <c r="G876" s="35">
        <v>1679158.68</v>
      </c>
      <c r="H876" s="36">
        <v>6</v>
      </c>
    </row>
    <row r="877" spans="1:8" x14ac:dyDescent="0.2">
      <c r="A877" s="30"/>
      <c r="B877" s="31" t="s">
        <v>145</v>
      </c>
      <c r="C877" s="32">
        <v>1959018.46</v>
      </c>
      <c r="D877" s="33">
        <v>7</v>
      </c>
      <c r="E877" s="32"/>
      <c r="F877" s="34"/>
      <c r="G877" s="35">
        <v>1959018.46</v>
      </c>
      <c r="H877" s="36">
        <v>7</v>
      </c>
    </row>
    <row r="878" spans="1:8" x14ac:dyDescent="0.2">
      <c r="A878" s="30"/>
      <c r="B878" s="31" t="s">
        <v>146</v>
      </c>
      <c r="C878" s="32">
        <v>1679158.68</v>
      </c>
      <c r="D878" s="33">
        <v>6</v>
      </c>
      <c r="E878" s="32"/>
      <c r="F878" s="34"/>
      <c r="G878" s="35">
        <v>1679158.68</v>
      </c>
      <c r="H878" s="36">
        <v>6</v>
      </c>
    </row>
    <row r="879" spans="1:8" x14ac:dyDescent="0.2">
      <c r="A879" s="30"/>
      <c r="B879" s="31" t="s">
        <v>147</v>
      </c>
      <c r="C879" s="32">
        <v>1959018.46</v>
      </c>
      <c r="D879" s="33">
        <v>7</v>
      </c>
      <c r="E879" s="32"/>
      <c r="F879" s="34"/>
      <c r="G879" s="35">
        <v>1959018.46</v>
      </c>
      <c r="H879" s="36">
        <v>7</v>
      </c>
    </row>
    <row r="880" spans="1:8" x14ac:dyDescent="0.2">
      <c r="A880" s="30"/>
      <c r="B880" s="31" t="s">
        <v>148</v>
      </c>
      <c r="C880" s="32">
        <v>1679158.68</v>
      </c>
      <c r="D880" s="33">
        <v>6</v>
      </c>
      <c r="E880" s="32"/>
      <c r="F880" s="34"/>
      <c r="G880" s="35">
        <v>1679158.68</v>
      </c>
      <c r="H880" s="36">
        <v>6</v>
      </c>
    </row>
    <row r="881" spans="1:8" x14ac:dyDescent="0.2">
      <c r="A881" s="26"/>
      <c r="B881" s="27" t="s">
        <v>254</v>
      </c>
      <c r="C881" s="28">
        <v>10872894.970000001</v>
      </c>
      <c r="D881" s="37">
        <v>19</v>
      </c>
      <c r="E881" s="28">
        <v>-4578061.04</v>
      </c>
      <c r="F881" s="29">
        <v>-8</v>
      </c>
      <c r="G881" s="28">
        <v>6294833.9299999997</v>
      </c>
      <c r="H881" s="29">
        <v>11</v>
      </c>
    </row>
    <row r="882" spans="1:8" ht="12" x14ac:dyDescent="0.2">
      <c r="A882" s="30"/>
      <c r="B882" s="31" t="s">
        <v>138</v>
      </c>
      <c r="C882" s="32">
        <v>1144515.26</v>
      </c>
      <c r="D882" s="33">
        <v>2</v>
      </c>
      <c r="E882" s="39">
        <v>0</v>
      </c>
      <c r="F882" s="40">
        <v>0</v>
      </c>
      <c r="G882" s="35">
        <v>1144515.26</v>
      </c>
      <c r="H882" s="36">
        <v>2</v>
      </c>
    </row>
    <row r="883" spans="1:8" ht="12" x14ac:dyDescent="0.2">
      <c r="A883" s="30"/>
      <c r="B883" s="31" t="s">
        <v>139</v>
      </c>
      <c r="C883" s="32">
        <v>572257.63</v>
      </c>
      <c r="D883" s="33">
        <v>1</v>
      </c>
      <c r="E883" s="39">
        <v>-572257.63</v>
      </c>
      <c r="F883" s="40">
        <v>-1</v>
      </c>
      <c r="G883" s="35">
        <v>0</v>
      </c>
      <c r="H883" s="36">
        <v>0</v>
      </c>
    </row>
    <row r="884" spans="1:8" ht="12" x14ac:dyDescent="0.2">
      <c r="A884" s="30"/>
      <c r="B884" s="31" t="s">
        <v>140</v>
      </c>
      <c r="C884" s="32">
        <v>1144515.26</v>
      </c>
      <c r="D884" s="33">
        <v>2</v>
      </c>
      <c r="E884" s="39">
        <v>-572257.63</v>
      </c>
      <c r="F884" s="40">
        <v>-1</v>
      </c>
      <c r="G884" s="35">
        <v>572257.63</v>
      </c>
      <c r="H884" s="36">
        <v>1</v>
      </c>
    </row>
    <row r="885" spans="1:8" x14ac:dyDescent="0.2">
      <c r="A885" s="30"/>
      <c r="B885" s="31" t="s">
        <v>141</v>
      </c>
      <c r="C885" s="32">
        <v>1144515.26</v>
      </c>
      <c r="D885" s="33">
        <v>2</v>
      </c>
      <c r="E885" s="32">
        <v>0</v>
      </c>
      <c r="F885" s="34">
        <v>0</v>
      </c>
      <c r="G885" s="35">
        <v>1144515.26</v>
      </c>
      <c r="H885" s="36">
        <v>2</v>
      </c>
    </row>
    <row r="886" spans="1:8" ht="12" x14ac:dyDescent="0.2">
      <c r="A886" s="30"/>
      <c r="B886" s="31" t="s">
        <v>142</v>
      </c>
      <c r="C886" s="32">
        <v>1144515.26</v>
      </c>
      <c r="D886" s="33">
        <v>2</v>
      </c>
      <c r="E886" s="39">
        <v>-1144515.26</v>
      </c>
      <c r="F886" s="40">
        <v>-2</v>
      </c>
      <c r="G886" s="35">
        <v>0</v>
      </c>
      <c r="H886" s="36">
        <v>0</v>
      </c>
    </row>
    <row r="887" spans="1:8" ht="12" x14ac:dyDescent="0.2">
      <c r="A887" s="30"/>
      <c r="B887" s="31" t="s">
        <v>143</v>
      </c>
      <c r="C887" s="32">
        <v>572257.63</v>
      </c>
      <c r="D887" s="33">
        <v>1</v>
      </c>
      <c r="E887" s="39">
        <v>-572257.63</v>
      </c>
      <c r="F887" s="40">
        <v>-1</v>
      </c>
      <c r="G887" s="35">
        <v>0</v>
      </c>
      <c r="H887" s="36">
        <v>0</v>
      </c>
    </row>
    <row r="888" spans="1:8" ht="12" x14ac:dyDescent="0.2">
      <c r="A888" s="30"/>
      <c r="B888" s="31" t="s">
        <v>150</v>
      </c>
      <c r="C888" s="32">
        <v>1144515.26</v>
      </c>
      <c r="D888" s="33">
        <v>2</v>
      </c>
      <c r="E888" s="39">
        <v>-1144515.26</v>
      </c>
      <c r="F888" s="40">
        <v>-2</v>
      </c>
      <c r="G888" s="35">
        <v>0</v>
      </c>
      <c r="H888" s="36">
        <v>0</v>
      </c>
    </row>
    <row r="889" spans="1:8" ht="12" x14ac:dyDescent="0.2">
      <c r="A889" s="30"/>
      <c r="B889" s="31" t="s">
        <v>144</v>
      </c>
      <c r="C889" s="32">
        <v>572257.63</v>
      </c>
      <c r="D889" s="33">
        <v>1</v>
      </c>
      <c r="E889" s="39">
        <v>-572257.63</v>
      </c>
      <c r="F889" s="40">
        <v>-1</v>
      </c>
      <c r="G889" s="35">
        <v>0</v>
      </c>
      <c r="H889" s="36">
        <v>0</v>
      </c>
    </row>
    <row r="890" spans="1:8" x14ac:dyDescent="0.2">
      <c r="A890" s="30"/>
      <c r="B890" s="31" t="s">
        <v>145</v>
      </c>
      <c r="C890" s="32">
        <v>1144515.26</v>
      </c>
      <c r="D890" s="33">
        <v>2</v>
      </c>
      <c r="E890" s="32"/>
      <c r="F890" s="34"/>
      <c r="G890" s="35">
        <v>1144515.26</v>
      </c>
      <c r="H890" s="36">
        <v>2</v>
      </c>
    </row>
    <row r="891" spans="1:8" x14ac:dyDescent="0.2">
      <c r="A891" s="30"/>
      <c r="B891" s="31" t="s">
        <v>146</v>
      </c>
      <c r="C891" s="32">
        <v>572257.63</v>
      </c>
      <c r="D891" s="33">
        <v>1</v>
      </c>
      <c r="E891" s="32"/>
      <c r="F891" s="34"/>
      <c r="G891" s="35">
        <v>572257.63</v>
      </c>
      <c r="H891" s="36">
        <v>1</v>
      </c>
    </row>
    <row r="892" spans="1:8" x14ac:dyDescent="0.2">
      <c r="A892" s="30"/>
      <c r="B892" s="31" t="s">
        <v>147</v>
      </c>
      <c r="C892" s="32">
        <v>1144515.26</v>
      </c>
      <c r="D892" s="33">
        <v>2</v>
      </c>
      <c r="E892" s="32"/>
      <c r="F892" s="34"/>
      <c r="G892" s="35">
        <v>1144515.26</v>
      </c>
      <c r="H892" s="36">
        <v>2</v>
      </c>
    </row>
    <row r="893" spans="1:8" x14ac:dyDescent="0.2">
      <c r="A893" s="30"/>
      <c r="B893" s="31" t="s">
        <v>148</v>
      </c>
      <c r="C893" s="32">
        <v>572257.63</v>
      </c>
      <c r="D893" s="33">
        <v>1</v>
      </c>
      <c r="E893" s="32"/>
      <c r="F893" s="34"/>
      <c r="G893" s="35">
        <v>572257.63</v>
      </c>
      <c r="H893" s="36">
        <v>1</v>
      </c>
    </row>
    <row r="894" spans="1:8" x14ac:dyDescent="0.2">
      <c r="A894" s="156" t="s">
        <v>209</v>
      </c>
      <c r="B894" s="156" t="s">
        <v>131</v>
      </c>
      <c r="C894" s="157">
        <v>43223786.82</v>
      </c>
      <c r="D894" s="158">
        <v>144</v>
      </c>
      <c r="E894" s="157">
        <v>-7046646.7800000003</v>
      </c>
      <c r="F894" s="159">
        <v>-21</v>
      </c>
      <c r="G894" s="157">
        <v>36177140.039999999</v>
      </c>
      <c r="H894" s="159">
        <v>123</v>
      </c>
    </row>
    <row r="895" spans="1:8" x14ac:dyDescent="0.2">
      <c r="A895" s="26"/>
      <c r="B895" s="27" t="s">
        <v>253</v>
      </c>
      <c r="C895" s="28">
        <v>37501210.520000003</v>
      </c>
      <c r="D895" s="37">
        <v>134</v>
      </c>
      <c r="E895" s="28">
        <v>-4757616.26</v>
      </c>
      <c r="F895" s="29">
        <v>-17</v>
      </c>
      <c r="G895" s="28">
        <v>32743594.260000002</v>
      </c>
      <c r="H895" s="29">
        <v>117</v>
      </c>
    </row>
    <row r="896" spans="1:8" ht="12" x14ac:dyDescent="0.2">
      <c r="A896" s="30"/>
      <c r="B896" s="31" t="s">
        <v>138</v>
      </c>
      <c r="C896" s="32">
        <v>2518738.02</v>
      </c>
      <c r="D896" s="33">
        <v>9</v>
      </c>
      <c r="E896" s="39">
        <v>-279859.78000000003</v>
      </c>
      <c r="F896" s="40">
        <v>-1</v>
      </c>
      <c r="G896" s="35">
        <v>2238878.2400000002</v>
      </c>
      <c r="H896" s="36">
        <v>8</v>
      </c>
    </row>
    <row r="897" spans="1:8" ht="12" x14ac:dyDescent="0.2">
      <c r="A897" s="30"/>
      <c r="B897" s="31" t="s">
        <v>139</v>
      </c>
      <c r="C897" s="32">
        <v>3078457.58</v>
      </c>
      <c r="D897" s="33">
        <v>11</v>
      </c>
      <c r="E897" s="39">
        <v>-1399298.9</v>
      </c>
      <c r="F897" s="40">
        <v>-5</v>
      </c>
      <c r="G897" s="35">
        <v>1679158.68</v>
      </c>
      <c r="H897" s="36">
        <v>6</v>
      </c>
    </row>
    <row r="898" spans="1:8" ht="12" x14ac:dyDescent="0.2">
      <c r="A898" s="30"/>
      <c r="B898" s="31" t="s">
        <v>140</v>
      </c>
      <c r="C898" s="32">
        <v>3078457.58</v>
      </c>
      <c r="D898" s="33">
        <v>11</v>
      </c>
      <c r="E898" s="39">
        <v>-559719.56000000006</v>
      </c>
      <c r="F898" s="40">
        <v>-2</v>
      </c>
      <c r="G898" s="35">
        <v>2518738.02</v>
      </c>
      <c r="H898" s="36">
        <v>9</v>
      </c>
    </row>
    <row r="899" spans="1:8" ht="12" x14ac:dyDescent="0.2">
      <c r="A899" s="30"/>
      <c r="B899" s="31" t="s">
        <v>141</v>
      </c>
      <c r="C899" s="32">
        <v>3078457.58</v>
      </c>
      <c r="D899" s="33">
        <v>11</v>
      </c>
      <c r="E899" s="39">
        <v>-279859.78000000003</v>
      </c>
      <c r="F899" s="40">
        <v>-1</v>
      </c>
      <c r="G899" s="35">
        <v>2798597.8</v>
      </c>
      <c r="H899" s="36">
        <v>10</v>
      </c>
    </row>
    <row r="900" spans="1:8" x14ac:dyDescent="0.2">
      <c r="A900" s="30"/>
      <c r="B900" s="31" t="s">
        <v>142</v>
      </c>
      <c r="C900" s="32">
        <v>3358317.36</v>
      </c>
      <c r="D900" s="33">
        <v>12</v>
      </c>
      <c r="E900" s="32">
        <v>-279859.78000000003</v>
      </c>
      <c r="F900" s="34">
        <v>-1</v>
      </c>
      <c r="G900" s="35">
        <v>3078457.58</v>
      </c>
      <c r="H900" s="36">
        <v>11</v>
      </c>
    </row>
    <row r="901" spans="1:8" ht="12" x14ac:dyDescent="0.2">
      <c r="A901" s="30"/>
      <c r="B901" s="31" t="s">
        <v>143</v>
      </c>
      <c r="C901" s="32">
        <v>3078457.58</v>
      </c>
      <c r="D901" s="33">
        <v>11</v>
      </c>
      <c r="E901" s="39">
        <v>-839579.34</v>
      </c>
      <c r="F901" s="40">
        <v>-3</v>
      </c>
      <c r="G901" s="35">
        <v>2238878.2400000002</v>
      </c>
      <c r="H901" s="36">
        <v>8</v>
      </c>
    </row>
    <row r="902" spans="1:8" ht="12" x14ac:dyDescent="0.2">
      <c r="A902" s="30"/>
      <c r="B902" s="31" t="s">
        <v>150</v>
      </c>
      <c r="C902" s="32">
        <v>3358317.36</v>
      </c>
      <c r="D902" s="33">
        <v>12</v>
      </c>
      <c r="E902" s="39">
        <v>-1119439.1200000001</v>
      </c>
      <c r="F902" s="40">
        <v>-4</v>
      </c>
      <c r="G902" s="35">
        <v>2238878.2400000002</v>
      </c>
      <c r="H902" s="36">
        <v>8</v>
      </c>
    </row>
    <row r="903" spans="1:8" ht="12" x14ac:dyDescent="0.2">
      <c r="A903" s="30"/>
      <c r="B903" s="31" t="s">
        <v>144</v>
      </c>
      <c r="C903" s="32">
        <v>3078457.58</v>
      </c>
      <c r="D903" s="33">
        <v>11</v>
      </c>
      <c r="E903" s="39">
        <v>0</v>
      </c>
      <c r="F903" s="40">
        <v>0</v>
      </c>
      <c r="G903" s="35">
        <v>3078457.58</v>
      </c>
      <c r="H903" s="36">
        <v>11</v>
      </c>
    </row>
    <row r="904" spans="1:8" x14ac:dyDescent="0.2">
      <c r="A904" s="30"/>
      <c r="B904" s="31" t="s">
        <v>145</v>
      </c>
      <c r="C904" s="32">
        <v>3358317.36</v>
      </c>
      <c r="D904" s="33">
        <v>12</v>
      </c>
      <c r="E904" s="32"/>
      <c r="F904" s="34"/>
      <c r="G904" s="35">
        <v>3358317.36</v>
      </c>
      <c r="H904" s="36">
        <v>12</v>
      </c>
    </row>
    <row r="905" spans="1:8" x14ac:dyDescent="0.2">
      <c r="A905" s="30"/>
      <c r="B905" s="31" t="s">
        <v>146</v>
      </c>
      <c r="C905" s="32">
        <v>3078457.58</v>
      </c>
      <c r="D905" s="33">
        <v>11</v>
      </c>
      <c r="E905" s="32"/>
      <c r="F905" s="34"/>
      <c r="G905" s="35">
        <v>3078457.58</v>
      </c>
      <c r="H905" s="36">
        <v>11</v>
      </c>
    </row>
    <row r="906" spans="1:8" x14ac:dyDescent="0.2">
      <c r="A906" s="30"/>
      <c r="B906" s="31" t="s">
        <v>147</v>
      </c>
      <c r="C906" s="32">
        <v>3358317.36</v>
      </c>
      <c r="D906" s="33">
        <v>12</v>
      </c>
      <c r="E906" s="32"/>
      <c r="F906" s="34"/>
      <c r="G906" s="35">
        <v>3358317.36</v>
      </c>
      <c r="H906" s="36">
        <v>12</v>
      </c>
    </row>
    <row r="907" spans="1:8" x14ac:dyDescent="0.2">
      <c r="A907" s="30"/>
      <c r="B907" s="31" t="s">
        <v>148</v>
      </c>
      <c r="C907" s="32">
        <v>3078457.58</v>
      </c>
      <c r="D907" s="33">
        <v>11</v>
      </c>
      <c r="E907" s="32"/>
      <c r="F907" s="34"/>
      <c r="G907" s="35">
        <v>3078457.58</v>
      </c>
      <c r="H907" s="36">
        <v>11</v>
      </c>
    </row>
    <row r="908" spans="1:8" x14ac:dyDescent="0.2">
      <c r="A908" s="26"/>
      <c r="B908" s="27" t="s">
        <v>254</v>
      </c>
      <c r="C908" s="28">
        <v>5722576.2999999998</v>
      </c>
      <c r="D908" s="37">
        <v>10</v>
      </c>
      <c r="E908" s="28">
        <v>-2289030.52</v>
      </c>
      <c r="F908" s="29">
        <v>-4</v>
      </c>
      <c r="G908" s="28">
        <v>3433545.78</v>
      </c>
      <c r="H908" s="29">
        <v>6</v>
      </c>
    </row>
    <row r="909" spans="1:8" ht="12" x14ac:dyDescent="0.2">
      <c r="A909" s="30"/>
      <c r="B909" s="31" t="s">
        <v>138</v>
      </c>
      <c r="C909" s="32">
        <v>572257.63</v>
      </c>
      <c r="D909" s="33">
        <v>1</v>
      </c>
      <c r="E909" s="39">
        <v>0</v>
      </c>
      <c r="F909" s="40">
        <v>0</v>
      </c>
      <c r="G909" s="35">
        <v>572257.63</v>
      </c>
      <c r="H909" s="36">
        <v>1</v>
      </c>
    </row>
    <row r="910" spans="1:8" ht="12" x14ac:dyDescent="0.2">
      <c r="A910" s="30"/>
      <c r="B910" s="31" t="s">
        <v>139</v>
      </c>
      <c r="C910" s="32">
        <v>572257.63</v>
      </c>
      <c r="D910" s="33">
        <v>1</v>
      </c>
      <c r="E910" s="39">
        <v>-572257.63</v>
      </c>
      <c r="F910" s="40">
        <v>-1</v>
      </c>
      <c r="G910" s="35">
        <v>0</v>
      </c>
      <c r="H910" s="36">
        <v>0</v>
      </c>
    </row>
    <row r="911" spans="1:8" ht="12" x14ac:dyDescent="0.2">
      <c r="A911" s="30"/>
      <c r="B911" s="31" t="s">
        <v>140</v>
      </c>
      <c r="C911" s="32">
        <v>572257.63</v>
      </c>
      <c r="D911" s="33">
        <v>1</v>
      </c>
      <c r="E911" s="39">
        <v>0</v>
      </c>
      <c r="F911" s="40">
        <v>0</v>
      </c>
      <c r="G911" s="35">
        <v>572257.63</v>
      </c>
      <c r="H911" s="36">
        <v>1</v>
      </c>
    </row>
    <row r="912" spans="1:8" ht="12" x14ac:dyDescent="0.2">
      <c r="A912" s="30"/>
      <c r="B912" s="31" t="s">
        <v>141</v>
      </c>
      <c r="C912" s="32">
        <v>572257.63</v>
      </c>
      <c r="D912" s="33">
        <v>1</v>
      </c>
      <c r="E912" s="39">
        <v>-572257.63</v>
      </c>
      <c r="F912" s="40">
        <v>-1</v>
      </c>
      <c r="G912" s="35">
        <v>0</v>
      </c>
      <c r="H912" s="36">
        <v>0</v>
      </c>
    </row>
    <row r="913" spans="1:8" ht="12" x14ac:dyDescent="0.2">
      <c r="A913" s="30"/>
      <c r="B913" s="31" t="s">
        <v>142</v>
      </c>
      <c r="C913" s="32">
        <v>572257.63</v>
      </c>
      <c r="D913" s="33">
        <v>1</v>
      </c>
      <c r="E913" s="39">
        <v>-572257.63</v>
      </c>
      <c r="F913" s="40">
        <v>-1</v>
      </c>
      <c r="G913" s="35">
        <v>0</v>
      </c>
      <c r="H913" s="36">
        <v>0</v>
      </c>
    </row>
    <row r="914" spans="1:8" ht="12" x14ac:dyDescent="0.2">
      <c r="A914" s="30"/>
      <c r="B914" s="31" t="s">
        <v>143</v>
      </c>
      <c r="C914" s="32">
        <v>572257.63</v>
      </c>
      <c r="D914" s="33">
        <v>1</v>
      </c>
      <c r="E914" s="39">
        <v>-572257.63</v>
      </c>
      <c r="F914" s="40">
        <v>-1</v>
      </c>
      <c r="G914" s="35">
        <v>0</v>
      </c>
      <c r="H914" s="36">
        <v>0</v>
      </c>
    </row>
    <row r="915" spans="1:8" ht="12" x14ac:dyDescent="0.2">
      <c r="A915" s="30"/>
      <c r="B915" s="31" t="s">
        <v>150</v>
      </c>
      <c r="C915" s="32">
        <v>572257.63</v>
      </c>
      <c r="D915" s="33">
        <v>1</v>
      </c>
      <c r="E915" s="39">
        <v>0</v>
      </c>
      <c r="F915" s="40">
        <v>0</v>
      </c>
      <c r="G915" s="35">
        <v>572257.63</v>
      </c>
      <c r="H915" s="36">
        <v>1</v>
      </c>
    </row>
    <row r="916" spans="1:8" ht="12" x14ac:dyDescent="0.2">
      <c r="A916" s="30"/>
      <c r="B916" s="31" t="s">
        <v>144</v>
      </c>
      <c r="C916" s="32">
        <v>572257.63</v>
      </c>
      <c r="D916" s="33">
        <v>1</v>
      </c>
      <c r="E916" s="39">
        <v>0</v>
      </c>
      <c r="F916" s="40">
        <v>0</v>
      </c>
      <c r="G916" s="35">
        <v>572257.63</v>
      </c>
      <c r="H916" s="36">
        <v>1</v>
      </c>
    </row>
    <row r="917" spans="1:8" x14ac:dyDescent="0.2">
      <c r="A917" s="30"/>
      <c r="B917" s="31" t="s">
        <v>145</v>
      </c>
      <c r="C917" s="32">
        <v>572257.63</v>
      </c>
      <c r="D917" s="33">
        <v>1</v>
      </c>
      <c r="E917" s="32"/>
      <c r="F917" s="34"/>
      <c r="G917" s="35">
        <v>572257.63</v>
      </c>
      <c r="H917" s="36">
        <v>1</v>
      </c>
    </row>
    <row r="918" spans="1:8" x14ac:dyDescent="0.2">
      <c r="A918" s="30"/>
      <c r="B918" s="31" t="s">
        <v>146</v>
      </c>
      <c r="C918" s="32">
        <v>572257.63</v>
      </c>
      <c r="D918" s="33">
        <v>1</v>
      </c>
      <c r="E918" s="32"/>
      <c r="F918" s="34"/>
      <c r="G918" s="35">
        <v>572257.63</v>
      </c>
      <c r="H918" s="36">
        <v>1</v>
      </c>
    </row>
    <row r="919" spans="1:8" x14ac:dyDescent="0.2">
      <c r="A919" s="156" t="s">
        <v>171</v>
      </c>
      <c r="B919" s="156" t="s">
        <v>11</v>
      </c>
      <c r="C919" s="157">
        <v>189534516.19</v>
      </c>
      <c r="D919" s="159">
        <v>1063</v>
      </c>
      <c r="E919" s="157">
        <v>28378572.52</v>
      </c>
      <c r="F919" s="159">
        <v>144</v>
      </c>
      <c r="G919" s="157">
        <v>217913088.71000001</v>
      </c>
      <c r="H919" s="159">
        <v>1207</v>
      </c>
    </row>
    <row r="920" spans="1:8" x14ac:dyDescent="0.2">
      <c r="A920" s="26"/>
      <c r="B920" s="27" t="s">
        <v>227</v>
      </c>
      <c r="C920" s="28">
        <v>7678007.5</v>
      </c>
      <c r="D920" s="37">
        <v>50</v>
      </c>
      <c r="E920" s="28">
        <v>307120.3</v>
      </c>
      <c r="F920" s="29">
        <v>2</v>
      </c>
      <c r="G920" s="28">
        <v>7985127.7999999998</v>
      </c>
      <c r="H920" s="29">
        <v>52</v>
      </c>
    </row>
    <row r="921" spans="1:8" ht="12" x14ac:dyDescent="0.2">
      <c r="A921" s="30"/>
      <c r="B921" s="31" t="s">
        <v>138</v>
      </c>
      <c r="C921" s="32">
        <v>614240.6</v>
      </c>
      <c r="D921" s="33">
        <v>4</v>
      </c>
      <c r="E921" s="39">
        <v>0</v>
      </c>
      <c r="F921" s="40">
        <v>0</v>
      </c>
      <c r="G921" s="35">
        <v>614240.6</v>
      </c>
      <c r="H921" s="36">
        <v>4</v>
      </c>
    </row>
    <row r="922" spans="1:8" ht="12" x14ac:dyDescent="0.2">
      <c r="A922" s="30"/>
      <c r="B922" s="31" t="s">
        <v>139</v>
      </c>
      <c r="C922" s="32">
        <v>614240.6</v>
      </c>
      <c r="D922" s="33">
        <v>4</v>
      </c>
      <c r="E922" s="39">
        <v>0</v>
      </c>
      <c r="F922" s="40">
        <v>0</v>
      </c>
      <c r="G922" s="35">
        <v>614240.6</v>
      </c>
      <c r="H922" s="36">
        <v>4</v>
      </c>
    </row>
    <row r="923" spans="1:8" ht="12" x14ac:dyDescent="0.2">
      <c r="A923" s="30"/>
      <c r="B923" s="31" t="s">
        <v>140</v>
      </c>
      <c r="C923" s="32">
        <v>614240.6</v>
      </c>
      <c r="D923" s="33">
        <v>4</v>
      </c>
      <c r="E923" s="39">
        <v>0</v>
      </c>
      <c r="F923" s="40">
        <v>0</v>
      </c>
      <c r="G923" s="35">
        <v>614240.6</v>
      </c>
      <c r="H923" s="36">
        <v>4</v>
      </c>
    </row>
    <row r="924" spans="1:8" ht="12" x14ac:dyDescent="0.2">
      <c r="A924" s="30"/>
      <c r="B924" s="31" t="s">
        <v>141</v>
      </c>
      <c r="C924" s="32">
        <v>614240.6</v>
      </c>
      <c r="D924" s="33">
        <v>4</v>
      </c>
      <c r="E924" s="39">
        <v>0</v>
      </c>
      <c r="F924" s="40">
        <v>0</v>
      </c>
      <c r="G924" s="35">
        <v>614240.6</v>
      </c>
      <c r="H924" s="36">
        <v>4</v>
      </c>
    </row>
    <row r="925" spans="1:8" ht="12" x14ac:dyDescent="0.2">
      <c r="A925" s="30"/>
      <c r="B925" s="31" t="s">
        <v>142</v>
      </c>
      <c r="C925" s="32">
        <v>614240.6</v>
      </c>
      <c r="D925" s="33">
        <v>4</v>
      </c>
      <c r="E925" s="39">
        <v>0</v>
      </c>
      <c r="F925" s="40">
        <v>0</v>
      </c>
      <c r="G925" s="35">
        <v>614240.6</v>
      </c>
      <c r="H925" s="36">
        <v>4</v>
      </c>
    </row>
    <row r="926" spans="1:8" ht="12" x14ac:dyDescent="0.2">
      <c r="A926" s="30"/>
      <c r="B926" s="31" t="s">
        <v>143</v>
      </c>
      <c r="C926" s="32">
        <v>614240.6</v>
      </c>
      <c r="D926" s="33">
        <v>4</v>
      </c>
      <c r="E926" s="39">
        <v>0</v>
      </c>
      <c r="F926" s="40">
        <v>0</v>
      </c>
      <c r="G926" s="35">
        <v>614240.6</v>
      </c>
      <c r="H926" s="36">
        <v>4</v>
      </c>
    </row>
    <row r="927" spans="1:8" ht="12" x14ac:dyDescent="0.2">
      <c r="A927" s="30"/>
      <c r="B927" s="31" t="s">
        <v>150</v>
      </c>
      <c r="C927" s="32">
        <v>614240.6</v>
      </c>
      <c r="D927" s="33">
        <v>4</v>
      </c>
      <c r="E927" s="39">
        <v>0</v>
      </c>
      <c r="F927" s="40">
        <v>0</v>
      </c>
      <c r="G927" s="35">
        <v>614240.6</v>
      </c>
      <c r="H927" s="36">
        <v>4</v>
      </c>
    </row>
    <row r="928" spans="1:8" x14ac:dyDescent="0.2">
      <c r="A928" s="30"/>
      <c r="B928" s="31" t="s">
        <v>144</v>
      </c>
      <c r="C928" s="32">
        <v>614240.6</v>
      </c>
      <c r="D928" s="33">
        <v>4</v>
      </c>
      <c r="E928" s="32">
        <v>307120.3</v>
      </c>
      <c r="F928" s="34">
        <v>2</v>
      </c>
      <c r="G928" s="35">
        <v>921360.9</v>
      </c>
      <c r="H928" s="36">
        <v>6</v>
      </c>
    </row>
    <row r="929" spans="1:8" x14ac:dyDescent="0.2">
      <c r="A929" s="30"/>
      <c r="B929" s="31" t="s">
        <v>145</v>
      </c>
      <c r="C929" s="32">
        <v>767800.75</v>
      </c>
      <c r="D929" s="33">
        <v>5</v>
      </c>
      <c r="E929" s="32"/>
      <c r="F929" s="34"/>
      <c r="G929" s="35">
        <v>767800.75</v>
      </c>
      <c r="H929" s="36">
        <v>5</v>
      </c>
    </row>
    <row r="930" spans="1:8" x14ac:dyDescent="0.2">
      <c r="A930" s="30"/>
      <c r="B930" s="31" t="s">
        <v>146</v>
      </c>
      <c r="C930" s="32">
        <v>614240.6</v>
      </c>
      <c r="D930" s="33">
        <v>4</v>
      </c>
      <c r="E930" s="32"/>
      <c r="F930" s="34"/>
      <c r="G930" s="35">
        <v>614240.6</v>
      </c>
      <c r="H930" s="36">
        <v>4</v>
      </c>
    </row>
    <row r="931" spans="1:8" x14ac:dyDescent="0.2">
      <c r="A931" s="30"/>
      <c r="B931" s="31" t="s">
        <v>147</v>
      </c>
      <c r="C931" s="32">
        <v>767800.75</v>
      </c>
      <c r="D931" s="33">
        <v>5</v>
      </c>
      <c r="E931" s="32"/>
      <c r="F931" s="34"/>
      <c r="G931" s="35">
        <v>767800.75</v>
      </c>
      <c r="H931" s="36">
        <v>5</v>
      </c>
    </row>
    <row r="932" spans="1:8" x14ac:dyDescent="0.2">
      <c r="A932" s="30"/>
      <c r="B932" s="31" t="s">
        <v>148</v>
      </c>
      <c r="C932" s="32">
        <v>614240.6</v>
      </c>
      <c r="D932" s="33">
        <v>4</v>
      </c>
      <c r="E932" s="32"/>
      <c r="F932" s="34"/>
      <c r="G932" s="35">
        <v>614240.6</v>
      </c>
      <c r="H932" s="36">
        <v>4</v>
      </c>
    </row>
    <row r="933" spans="1:8" ht="21" x14ac:dyDescent="0.2">
      <c r="A933" s="26"/>
      <c r="B933" s="27" t="s">
        <v>233</v>
      </c>
      <c r="C933" s="28">
        <v>30710527.68</v>
      </c>
      <c r="D933" s="37">
        <v>168</v>
      </c>
      <c r="E933" s="28">
        <v>365601.52</v>
      </c>
      <c r="F933" s="28">
        <v>2</v>
      </c>
      <c r="G933" s="28">
        <v>31076129.199999999</v>
      </c>
      <c r="H933" s="28">
        <v>170</v>
      </c>
    </row>
    <row r="934" spans="1:8" ht="12" x14ac:dyDescent="0.2">
      <c r="A934" s="30"/>
      <c r="B934" s="31" t="s">
        <v>138</v>
      </c>
      <c r="C934" s="32">
        <v>2742011.4</v>
      </c>
      <c r="D934" s="33">
        <v>15</v>
      </c>
      <c r="E934" s="39">
        <v>0</v>
      </c>
      <c r="F934" s="40">
        <v>0</v>
      </c>
      <c r="G934" s="35">
        <v>2742011.4</v>
      </c>
      <c r="H934" s="36">
        <v>15</v>
      </c>
    </row>
    <row r="935" spans="1:8" ht="12" x14ac:dyDescent="0.2">
      <c r="A935" s="30"/>
      <c r="B935" s="31" t="s">
        <v>139</v>
      </c>
      <c r="C935" s="32">
        <v>3290413.68</v>
      </c>
      <c r="D935" s="33">
        <v>18</v>
      </c>
      <c r="E935" s="39">
        <v>0</v>
      </c>
      <c r="F935" s="40">
        <v>0</v>
      </c>
      <c r="G935" s="35">
        <v>3290413.68</v>
      </c>
      <c r="H935" s="36">
        <v>18</v>
      </c>
    </row>
    <row r="936" spans="1:8" ht="12" x14ac:dyDescent="0.2">
      <c r="A936" s="30"/>
      <c r="B936" s="31" t="s">
        <v>140</v>
      </c>
      <c r="C936" s="32">
        <v>1462406.08</v>
      </c>
      <c r="D936" s="33">
        <v>8</v>
      </c>
      <c r="E936" s="39">
        <v>0</v>
      </c>
      <c r="F936" s="40">
        <v>0</v>
      </c>
      <c r="G936" s="35">
        <v>1462406.08</v>
      </c>
      <c r="H936" s="36">
        <v>8</v>
      </c>
    </row>
    <row r="937" spans="1:8" ht="12" x14ac:dyDescent="0.2">
      <c r="A937" s="30"/>
      <c r="B937" s="31" t="s">
        <v>141</v>
      </c>
      <c r="C937" s="32">
        <v>4204417.4800000004</v>
      </c>
      <c r="D937" s="33">
        <v>23</v>
      </c>
      <c r="E937" s="39">
        <v>0</v>
      </c>
      <c r="F937" s="40">
        <v>0</v>
      </c>
      <c r="G937" s="35">
        <v>4204417.4800000004</v>
      </c>
      <c r="H937" s="36">
        <v>23</v>
      </c>
    </row>
    <row r="938" spans="1:8" ht="12" x14ac:dyDescent="0.2">
      <c r="A938" s="30"/>
      <c r="B938" s="31" t="s">
        <v>142</v>
      </c>
      <c r="C938" s="32">
        <v>1645206.84</v>
      </c>
      <c r="D938" s="33">
        <v>9</v>
      </c>
      <c r="E938" s="39">
        <v>0</v>
      </c>
      <c r="F938" s="40">
        <v>0</v>
      </c>
      <c r="G938" s="35">
        <v>1645206.84</v>
      </c>
      <c r="H938" s="36">
        <v>9</v>
      </c>
    </row>
    <row r="939" spans="1:8" ht="12" x14ac:dyDescent="0.2">
      <c r="A939" s="30"/>
      <c r="B939" s="31" t="s">
        <v>143</v>
      </c>
      <c r="C939" s="32">
        <v>5301222.04</v>
      </c>
      <c r="D939" s="33">
        <v>29</v>
      </c>
      <c r="E939" s="39">
        <v>0</v>
      </c>
      <c r="F939" s="40">
        <v>0</v>
      </c>
      <c r="G939" s="35">
        <v>5301222.04</v>
      </c>
      <c r="H939" s="36">
        <v>29</v>
      </c>
    </row>
    <row r="940" spans="1:8" ht="12" x14ac:dyDescent="0.2">
      <c r="A940" s="30"/>
      <c r="B940" s="31" t="s">
        <v>150</v>
      </c>
      <c r="C940" s="32">
        <v>2193609.12</v>
      </c>
      <c r="D940" s="33">
        <v>12</v>
      </c>
      <c r="E940" s="39">
        <v>-1279605.32</v>
      </c>
      <c r="F940" s="40">
        <v>-7</v>
      </c>
      <c r="G940" s="35">
        <v>914003.8</v>
      </c>
      <c r="H940" s="36">
        <v>5</v>
      </c>
    </row>
    <row r="941" spans="1:8" ht="12" x14ac:dyDescent="0.2">
      <c r="A941" s="30"/>
      <c r="B941" s="31" t="s">
        <v>144</v>
      </c>
      <c r="C941" s="32">
        <v>2010808.36</v>
      </c>
      <c r="D941" s="33">
        <v>11</v>
      </c>
      <c r="E941" s="39">
        <v>0</v>
      </c>
      <c r="F941" s="45">
        <v>0</v>
      </c>
      <c r="G941" s="35">
        <v>2010808.36</v>
      </c>
      <c r="H941" s="36">
        <v>11</v>
      </c>
    </row>
    <row r="942" spans="1:8" ht="12" x14ac:dyDescent="0.2">
      <c r="A942" s="30"/>
      <c r="B942" s="31" t="s">
        <v>145</v>
      </c>
      <c r="C942" s="32">
        <v>2193609.12</v>
      </c>
      <c r="D942" s="33">
        <v>12</v>
      </c>
      <c r="E942" s="39">
        <v>548402.28</v>
      </c>
      <c r="F942" s="45">
        <v>3</v>
      </c>
      <c r="G942" s="35">
        <v>2742011.4</v>
      </c>
      <c r="H942" s="36">
        <v>15</v>
      </c>
    </row>
    <row r="943" spans="1:8" ht="12" x14ac:dyDescent="0.2">
      <c r="A943" s="30"/>
      <c r="B943" s="31" t="s">
        <v>146</v>
      </c>
      <c r="C943" s="32">
        <v>2010808.36</v>
      </c>
      <c r="D943" s="33">
        <v>11</v>
      </c>
      <c r="E943" s="39">
        <v>365601.52</v>
      </c>
      <c r="F943" s="45">
        <v>2</v>
      </c>
      <c r="G943" s="35">
        <v>2376409.88</v>
      </c>
      <c r="H943" s="36">
        <v>13</v>
      </c>
    </row>
    <row r="944" spans="1:8" ht="12" x14ac:dyDescent="0.2">
      <c r="A944" s="30"/>
      <c r="B944" s="31" t="s">
        <v>147</v>
      </c>
      <c r="C944" s="32">
        <v>2193609.12</v>
      </c>
      <c r="D944" s="33">
        <v>12</v>
      </c>
      <c r="E944" s="39">
        <v>365601.52</v>
      </c>
      <c r="F944" s="45">
        <v>2</v>
      </c>
      <c r="G944" s="35">
        <v>2559210.64</v>
      </c>
      <c r="H944" s="36">
        <v>14</v>
      </c>
    </row>
    <row r="945" spans="1:8" ht="12" x14ac:dyDescent="0.2">
      <c r="A945" s="30"/>
      <c r="B945" s="31" t="s">
        <v>148</v>
      </c>
      <c r="C945" s="32">
        <v>1462406.08</v>
      </c>
      <c r="D945" s="33">
        <v>8</v>
      </c>
      <c r="E945" s="39">
        <v>365601.52</v>
      </c>
      <c r="F945" s="45">
        <v>2</v>
      </c>
      <c r="G945" s="35">
        <v>1828007.6</v>
      </c>
      <c r="H945" s="36">
        <v>10</v>
      </c>
    </row>
    <row r="946" spans="1:8" ht="21" x14ac:dyDescent="0.2">
      <c r="A946" s="26"/>
      <c r="B946" s="27" t="s">
        <v>234</v>
      </c>
      <c r="C946" s="28">
        <v>29527597.399999999</v>
      </c>
      <c r="D946" s="37">
        <v>140</v>
      </c>
      <c r="E946" s="28">
        <v>3796405.38</v>
      </c>
      <c r="F946" s="28">
        <v>18</v>
      </c>
      <c r="G946" s="28">
        <v>33324002.780000001</v>
      </c>
      <c r="H946" s="28">
        <v>158</v>
      </c>
    </row>
    <row r="947" spans="1:8" ht="12" x14ac:dyDescent="0.2">
      <c r="A947" s="30"/>
      <c r="B947" s="31" t="s">
        <v>138</v>
      </c>
      <c r="C947" s="32">
        <v>2741848.33</v>
      </c>
      <c r="D947" s="33">
        <v>13</v>
      </c>
      <c r="E947" s="39">
        <v>0</v>
      </c>
      <c r="F947" s="40">
        <v>0</v>
      </c>
      <c r="G947" s="35">
        <v>2741848.33</v>
      </c>
      <c r="H947" s="36">
        <v>13</v>
      </c>
    </row>
    <row r="948" spans="1:8" x14ac:dyDescent="0.2">
      <c r="A948" s="30"/>
      <c r="B948" s="31" t="s">
        <v>139</v>
      </c>
      <c r="C948" s="32">
        <v>1054557.05</v>
      </c>
      <c r="D948" s="33">
        <v>5</v>
      </c>
      <c r="E948" s="32">
        <v>0</v>
      </c>
      <c r="F948" s="34">
        <v>0</v>
      </c>
      <c r="G948" s="35">
        <v>1054557.05</v>
      </c>
      <c r="H948" s="36">
        <v>5</v>
      </c>
    </row>
    <row r="949" spans="1:8" ht="12" x14ac:dyDescent="0.2">
      <c r="A949" s="30"/>
      <c r="B949" s="31" t="s">
        <v>140</v>
      </c>
      <c r="C949" s="32">
        <v>1054557.05</v>
      </c>
      <c r="D949" s="33">
        <v>5</v>
      </c>
      <c r="E949" s="39">
        <v>0</v>
      </c>
      <c r="F949" s="40">
        <v>0</v>
      </c>
      <c r="G949" s="35">
        <v>1054557.05</v>
      </c>
      <c r="H949" s="36">
        <v>5</v>
      </c>
    </row>
    <row r="950" spans="1:8" ht="12" x14ac:dyDescent="0.2">
      <c r="A950" s="30"/>
      <c r="B950" s="31" t="s">
        <v>141</v>
      </c>
      <c r="C950" s="32">
        <v>7381899.3499999996</v>
      </c>
      <c r="D950" s="33">
        <v>35</v>
      </c>
      <c r="E950" s="39">
        <v>0</v>
      </c>
      <c r="F950" s="40">
        <v>0</v>
      </c>
      <c r="G950" s="35">
        <v>7381899.3499999996</v>
      </c>
      <c r="H950" s="36">
        <v>35</v>
      </c>
    </row>
    <row r="951" spans="1:8" ht="12" x14ac:dyDescent="0.2">
      <c r="A951" s="30"/>
      <c r="B951" s="31" t="s">
        <v>142</v>
      </c>
      <c r="C951" s="32">
        <v>1265468.46</v>
      </c>
      <c r="D951" s="33">
        <v>6</v>
      </c>
      <c r="E951" s="39">
        <v>0</v>
      </c>
      <c r="F951" s="40">
        <v>0</v>
      </c>
      <c r="G951" s="35">
        <v>1265468.46</v>
      </c>
      <c r="H951" s="36">
        <v>6</v>
      </c>
    </row>
    <row r="952" spans="1:8" ht="12" x14ac:dyDescent="0.2">
      <c r="A952" s="30"/>
      <c r="B952" s="31" t="s">
        <v>143</v>
      </c>
      <c r="C952" s="32">
        <v>5272785.25</v>
      </c>
      <c r="D952" s="33">
        <v>25</v>
      </c>
      <c r="E952" s="39">
        <v>0</v>
      </c>
      <c r="F952" s="40">
        <v>0</v>
      </c>
      <c r="G952" s="35">
        <v>5272785.25</v>
      </c>
      <c r="H952" s="36">
        <v>25</v>
      </c>
    </row>
    <row r="953" spans="1:8" x14ac:dyDescent="0.2">
      <c r="A953" s="30"/>
      <c r="B953" s="31" t="s">
        <v>150</v>
      </c>
      <c r="C953" s="32">
        <v>1898202.69</v>
      </c>
      <c r="D953" s="33">
        <v>9</v>
      </c>
      <c r="E953" s="32">
        <v>-210911.41</v>
      </c>
      <c r="F953" s="34">
        <v>-1</v>
      </c>
      <c r="G953" s="35">
        <v>1687291.28</v>
      </c>
      <c r="H953" s="36">
        <v>8</v>
      </c>
    </row>
    <row r="954" spans="1:8" x14ac:dyDescent="0.2">
      <c r="A954" s="30"/>
      <c r="B954" s="31" t="s">
        <v>144</v>
      </c>
      <c r="C954" s="32">
        <v>1687291.28</v>
      </c>
      <c r="D954" s="33">
        <v>8</v>
      </c>
      <c r="E954" s="32">
        <v>0</v>
      </c>
      <c r="F954" s="34">
        <v>0</v>
      </c>
      <c r="G954" s="35">
        <v>1687291.28</v>
      </c>
      <c r="H954" s="36">
        <v>8</v>
      </c>
    </row>
    <row r="955" spans="1:8" x14ac:dyDescent="0.2">
      <c r="A955" s="30"/>
      <c r="B955" s="31" t="s">
        <v>145</v>
      </c>
      <c r="C955" s="32">
        <v>1898202.69</v>
      </c>
      <c r="D955" s="33">
        <v>9</v>
      </c>
      <c r="E955" s="32">
        <v>1054557.05</v>
      </c>
      <c r="F955" s="34">
        <v>5</v>
      </c>
      <c r="G955" s="35">
        <v>2952759.74</v>
      </c>
      <c r="H955" s="36">
        <v>14</v>
      </c>
    </row>
    <row r="956" spans="1:8" x14ac:dyDescent="0.2">
      <c r="A956" s="30"/>
      <c r="B956" s="31" t="s">
        <v>146</v>
      </c>
      <c r="C956" s="32">
        <v>1687291.28</v>
      </c>
      <c r="D956" s="33">
        <v>8</v>
      </c>
      <c r="E956" s="32">
        <v>1054557.05</v>
      </c>
      <c r="F956" s="34">
        <v>5</v>
      </c>
      <c r="G956" s="35">
        <v>2741848.33</v>
      </c>
      <c r="H956" s="36">
        <v>13</v>
      </c>
    </row>
    <row r="957" spans="1:8" x14ac:dyDescent="0.2">
      <c r="A957" s="30"/>
      <c r="B957" s="31" t="s">
        <v>147</v>
      </c>
      <c r="C957" s="32">
        <v>1898202.69</v>
      </c>
      <c r="D957" s="33">
        <v>9</v>
      </c>
      <c r="E957" s="32">
        <v>1054557.05</v>
      </c>
      <c r="F957" s="34">
        <v>5</v>
      </c>
      <c r="G957" s="35">
        <v>2952759.74</v>
      </c>
      <c r="H957" s="36">
        <v>14</v>
      </c>
    </row>
    <row r="958" spans="1:8" x14ac:dyDescent="0.2">
      <c r="A958" s="30"/>
      <c r="B958" s="31" t="s">
        <v>148</v>
      </c>
      <c r="C958" s="32">
        <v>1687291.28</v>
      </c>
      <c r="D958" s="33">
        <v>8</v>
      </c>
      <c r="E958" s="32">
        <v>843645.64</v>
      </c>
      <c r="F958" s="34">
        <v>4</v>
      </c>
      <c r="G958" s="35">
        <v>2530936.92</v>
      </c>
      <c r="H958" s="36">
        <v>12</v>
      </c>
    </row>
    <row r="959" spans="1:8" ht="21" x14ac:dyDescent="0.2">
      <c r="A959" s="26"/>
      <c r="B959" s="27" t="s">
        <v>235</v>
      </c>
      <c r="C959" s="28">
        <v>13131473.85</v>
      </c>
      <c r="D959" s="37">
        <v>55</v>
      </c>
      <c r="E959" s="28">
        <v>7401376.1699999999</v>
      </c>
      <c r="F959" s="28">
        <v>31</v>
      </c>
      <c r="G959" s="28">
        <v>20532850.02</v>
      </c>
      <c r="H959" s="28">
        <v>86</v>
      </c>
    </row>
    <row r="960" spans="1:8" x14ac:dyDescent="0.2">
      <c r="A960" s="30"/>
      <c r="B960" s="31" t="s">
        <v>138</v>
      </c>
      <c r="C960" s="32">
        <v>1193770.3500000001</v>
      </c>
      <c r="D960" s="33">
        <v>5</v>
      </c>
      <c r="E960" s="32">
        <v>0</v>
      </c>
      <c r="F960" s="34">
        <v>0</v>
      </c>
      <c r="G960" s="35">
        <v>1193770.3500000001</v>
      </c>
      <c r="H960" s="36">
        <v>5</v>
      </c>
    </row>
    <row r="961" spans="1:8" ht="12" x14ac:dyDescent="0.2">
      <c r="A961" s="30"/>
      <c r="B961" s="31" t="s">
        <v>139</v>
      </c>
      <c r="C961" s="32">
        <v>716262.21</v>
      </c>
      <c r="D961" s="33">
        <v>3</v>
      </c>
      <c r="E961" s="39">
        <v>0</v>
      </c>
      <c r="F961" s="40">
        <v>0</v>
      </c>
      <c r="G961" s="35">
        <v>716262.21</v>
      </c>
      <c r="H961" s="36">
        <v>3</v>
      </c>
    </row>
    <row r="962" spans="1:8" x14ac:dyDescent="0.2">
      <c r="A962" s="30"/>
      <c r="B962" s="31" t="s">
        <v>140</v>
      </c>
      <c r="C962" s="32">
        <v>477508.14</v>
      </c>
      <c r="D962" s="33">
        <v>2</v>
      </c>
      <c r="E962" s="32">
        <v>0</v>
      </c>
      <c r="F962" s="34">
        <v>0</v>
      </c>
      <c r="G962" s="35">
        <v>477508.14</v>
      </c>
      <c r="H962" s="36">
        <v>2</v>
      </c>
    </row>
    <row r="963" spans="1:8" ht="12" x14ac:dyDescent="0.2">
      <c r="A963" s="30"/>
      <c r="B963" s="31" t="s">
        <v>141</v>
      </c>
      <c r="C963" s="32">
        <v>2148786.63</v>
      </c>
      <c r="D963" s="33">
        <v>9</v>
      </c>
      <c r="E963" s="39">
        <v>0</v>
      </c>
      <c r="F963" s="40">
        <v>0</v>
      </c>
      <c r="G963" s="35">
        <v>2148786.63</v>
      </c>
      <c r="H963" s="36">
        <v>9</v>
      </c>
    </row>
    <row r="964" spans="1:8" ht="12" x14ac:dyDescent="0.2">
      <c r="A964" s="30"/>
      <c r="B964" s="31" t="s">
        <v>142</v>
      </c>
      <c r="C964" s="32">
        <v>477508.14</v>
      </c>
      <c r="D964" s="33">
        <v>2</v>
      </c>
      <c r="E964" s="39">
        <v>0</v>
      </c>
      <c r="F964" s="40">
        <v>0</v>
      </c>
      <c r="G964" s="35">
        <v>477508.14</v>
      </c>
      <c r="H964" s="36">
        <v>2</v>
      </c>
    </row>
    <row r="965" spans="1:8" ht="12" x14ac:dyDescent="0.2">
      <c r="A965" s="30"/>
      <c r="B965" s="31" t="s">
        <v>143</v>
      </c>
      <c r="C965" s="32">
        <v>4058819.19</v>
      </c>
      <c r="D965" s="33">
        <v>17</v>
      </c>
      <c r="E965" s="39">
        <v>0</v>
      </c>
      <c r="F965" s="40">
        <v>0</v>
      </c>
      <c r="G965" s="35">
        <v>4058819.19</v>
      </c>
      <c r="H965" s="36">
        <v>17</v>
      </c>
    </row>
    <row r="966" spans="1:8" ht="12" x14ac:dyDescent="0.2">
      <c r="A966" s="30"/>
      <c r="B966" s="31" t="s">
        <v>150</v>
      </c>
      <c r="C966" s="32">
        <v>716262.21</v>
      </c>
      <c r="D966" s="33">
        <v>3</v>
      </c>
      <c r="E966" s="39">
        <v>0</v>
      </c>
      <c r="F966" s="40">
        <v>0</v>
      </c>
      <c r="G966" s="35">
        <v>716262.21</v>
      </c>
      <c r="H966" s="36">
        <v>3</v>
      </c>
    </row>
    <row r="967" spans="1:8" x14ac:dyDescent="0.2">
      <c r="A967" s="30"/>
      <c r="B967" s="31" t="s">
        <v>144</v>
      </c>
      <c r="C967" s="32">
        <v>716262.21</v>
      </c>
      <c r="D967" s="33">
        <v>3</v>
      </c>
      <c r="E967" s="32">
        <v>1910032.56</v>
      </c>
      <c r="F967" s="32">
        <v>8</v>
      </c>
      <c r="G967" s="35">
        <v>2626294.77</v>
      </c>
      <c r="H967" s="36">
        <v>11</v>
      </c>
    </row>
    <row r="968" spans="1:8" x14ac:dyDescent="0.2">
      <c r="A968" s="30"/>
      <c r="B968" s="31" t="s">
        <v>145</v>
      </c>
      <c r="C968" s="32">
        <v>716262.21</v>
      </c>
      <c r="D968" s="33">
        <v>3</v>
      </c>
      <c r="E968" s="32">
        <v>1432524.42</v>
      </c>
      <c r="F968" s="32">
        <v>6</v>
      </c>
      <c r="G968" s="35">
        <v>2148786.63</v>
      </c>
      <c r="H968" s="36">
        <v>9</v>
      </c>
    </row>
    <row r="969" spans="1:8" x14ac:dyDescent="0.2">
      <c r="A969" s="30"/>
      <c r="B969" s="31" t="s">
        <v>146</v>
      </c>
      <c r="C969" s="32">
        <v>716262.21</v>
      </c>
      <c r="D969" s="33">
        <v>3</v>
      </c>
      <c r="E969" s="32">
        <v>1432524.42</v>
      </c>
      <c r="F969" s="32">
        <v>6</v>
      </c>
      <c r="G969" s="35">
        <v>2148786.63</v>
      </c>
      <c r="H969" s="36">
        <v>9</v>
      </c>
    </row>
    <row r="970" spans="1:8" x14ac:dyDescent="0.2">
      <c r="A970" s="30"/>
      <c r="B970" s="31" t="s">
        <v>147</v>
      </c>
      <c r="C970" s="32">
        <v>716262.21</v>
      </c>
      <c r="D970" s="33">
        <v>3</v>
      </c>
      <c r="E970" s="32">
        <v>1432524.42</v>
      </c>
      <c r="F970" s="32">
        <v>6</v>
      </c>
      <c r="G970" s="35">
        <v>2148786.63</v>
      </c>
      <c r="H970" s="36">
        <v>9</v>
      </c>
    </row>
    <row r="971" spans="1:8" x14ac:dyDescent="0.2">
      <c r="A971" s="30"/>
      <c r="B971" s="31" t="s">
        <v>148</v>
      </c>
      <c r="C971" s="32">
        <v>477508.14</v>
      </c>
      <c r="D971" s="33">
        <v>2</v>
      </c>
      <c r="E971" s="32">
        <v>1193770.3500000001</v>
      </c>
      <c r="F971" s="32">
        <v>5</v>
      </c>
      <c r="G971" s="35">
        <v>1671278.49</v>
      </c>
      <c r="H971" s="36">
        <v>7</v>
      </c>
    </row>
    <row r="972" spans="1:8" ht="21" x14ac:dyDescent="0.2">
      <c r="A972" s="26"/>
      <c r="B972" s="27" t="s">
        <v>236</v>
      </c>
      <c r="C972" s="28">
        <v>24167830.739999998</v>
      </c>
      <c r="D972" s="37">
        <v>178</v>
      </c>
      <c r="E972" s="28">
        <v>-407322.99</v>
      </c>
      <c r="F972" s="28">
        <v>-3</v>
      </c>
      <c r="G972" s="28">
        <v>23760507.75</v>
      </c>
      <c r="H972" s="28">
        <v>175</v>
      </c>
    </row>
    <row r="973" spans="1:8" ht="12" x14ac:dyDescent="0.2">
      <c r="A973" s="30"/>
      <c r="B973" s="31" t="s">
        <v>138</v>
      </c>
      <c r="C973" s="32">
        <v>2579712.27</v>
      </c>
      <c r="D973" s="33">
        <v>19</v>
      </c>
      <c r="E973" s="39">
        <v>0</v>
      </c>
      <c r="F973" s="40">
        <v>0</v>
      </c>
      <c r="G973" s="35">
        <v>2579712.27</v>
      </c>
      <c r="H973" s="36">
        <v>19</v>
      </c>
    </row>
    <row r="974" spans="1:8" ht="12" x14ac:dyDescent="0.2">
      <c r="A974" s="30"/>
      <c r="B974" s="31" t="s">
        <v>139</v>
      </c>
      <c r="C974" s="32">
        <v>2036614.95</v>
      </c>
      <c r="D974" s="33">
        <v>15</v>
      </c>
      <c r="E974" s="39">
        <v>0</v>
      </c>
      <c r="F974" s="40">
        <v>0</v>
      </c>
      <c r="G974" s="35">
        <v>2036614.95</v>
      </c>
      <c r="H974" s="36">
        <v>15</v>
      </c>
    </row>
    <row r="975" spans="1:8" ht="12" x14ac:dyDescent="0.2">
      <c r="A975" s="30"/>
      <c r="B975" s="31" t="s">
        <v>140</v>
      </c>
      <c r="C975" s="32">
        <v>1765066.29</v>
      </c>
      <c r="D975" s="33">
        <v>13</v>
      </c>
      <c r="E975" s="39">
        <v>0</v>
      </c>
      <c r="F975" s="40">
        <v>0</v>
      </c>
      <c r="G975" s="35">
        <v>1765066.29</v>
      </c>
      <c r="H975" s="36">
        <v>13</v>
      </c>
    </row>
    <row r="976" spans="1:8" ht="12" x14ac:dyDescent="0.2">
      <c r="A976" s="30"/>
      <c r="B976" s="31" t="s">
        <v>141</v>
      </c>
      <c r="C976" s="32">
        <v>2443937.94</v>
      </c>
      <c r="D976" s="33">
        <v>18</v>
      </c>
      <c r="E976" s="39">
        <v>0</v>
      </c>
      <c r="F976" s="40">
        <v>0</v>
      </c>
      <c r="G976" s="35">
        <v>2443937.94</v>
      </c>
      <c r="H976" s="36">
        <v>18</v>
      </c>
    </row>
    <row r="977" spans="1:8" ht="12" x14ac:dyDescent="0.2">
      <c r="A977" s="30"/>
      <c r="B977" s="31" t="s">
        <v>142</v>
      </c>
      <c r="C977" s="32">
        <v>1765066.29</v>
      </c>
      <c r="D977" s="33">
        <v>13</v>
      </c>
      <c r="E977" s="39">
        <v>0</v>
      </c>
      <c r="F977" s="40">
        <v>0</v>
      </c>
      <c r="G977" s="35">
        <v>1765066.29</v>
      </c>
      <c r="H977" s="36">
        <v>13</v>
      </c>
    </row>
    <row r="978" spans="1:8" ht="12" x14ac:dyDescent="0.2">
      <c r="A978" s="30"/>
      <c r="B978" s="31" t="s">
        <v>143</v>
      </c>
      <c r="C978" s="32">
        <v>2308163.61</v>
      </c>
      <c r="D978" s="33">
        <v>17</v>
      </c>
      <c r="E978" s="39">
        <v>0</v>
      </c>
      <c r="F978" s="40">
        <v>0</v>
      </c>
      <c r="G978" s="35">
        <v>2308163.61</v>
      </c>
      <c r="H978" s="36">
        <v>17</v>
      </c>
    </row>
    <row r="979" spans="1:8" ht="12" x14ac:dyDescent="0.2">
      <c r="A979" s="30"/>
      <c r="B979" s="31" t="s">
        <v>150</v>
      </c>
      <c r="C979" s="32">
        <v>2036614.95</v>
      </c>
      <c r="D979" s="33">
        <v>15</v>
      </c>
      <c r="E979" s="39">
        <v>-678871.65</v>
      </c>
      <c r="F979" s="40">
        <v>-5</v>
      </c>
      <c r="G979" s="35">
        <v>1357743.3</v>
      </c>
      <c r="H979" s="36">
        <v>10</v>
      </c>
    </row>
    <row r="980" spans="1:8" ht="12" x14ac:dyDescent="0.2">
      <c r="A980" s="30"/>
      <c r="B980" s="31" t="s">
        <v>144</v>
      </c>
      <c r="C980" s="32">
        <v>1900840.62</v>
      </c>
      <c r="D980" s="33">
        <v>14</v>
      </c>
      <c r="E980" s="39">
        <v>0</v>
      </c>
      <c r="F980" s="40">
        <v>0</v>
      </c>
      <c r="G980" s="35">
        <v>1900840.62</v>
      </c>
      <c r="H980" s="36">
        <v>14</v>
      </c>
    </row>
    <row r="981" spans="1:8" x14ac:dyDescent="0.2">
      <c r="A981" s="30"/>
      <c r="B981" s="31" t="s">
        <v>145</v>
      </c>
      <c r="C981" s="32">
        <v>2036614.95</v>
      </c>
      <c r="D981" s="33">
        <v>15</v>
      </c>
      <c r="E981" s="32">
        <v>135774.32999999999</v>
      </c>
      <c r="F981" s="32">
        <v>1</v>
      </c>
      <c r="G981" s="35">
        <v>2172389.2799999998</v>
      </c>
      <c r="H981" s="36">
        <v>16</v>
      </c>
    </row>
    <row r="982" spans="1:8" x14ac:dyDescent="0.2">
      <c r="A982" s="30"/>
      <c r="B982" s="31" t="s">
        <v>146</v>
      </c>
      <c r="C982" s="32">
        <v>1900840.62</v>
      </c>
      <c r="D982" s="33">
        <v>14</v>
      </c>
      <c r="E982" s="32">
        <v>135774.32999999999</v>
      </c>
      <c r="F982" s="32">
        <v>1</v>
      </c>
      <c r="G982" s="35">
        <v>2036614.95</v>
      </c>
      <c r="H982" s="36">
        <v>15</v>
      </c>
    </row>
    <row r="983" spans="1:8" x14ac:dyDescent="0.2">
      <c r="A983" s="30"/>
      <c r="B983" s="31" t="s">
        <v>147</v>
      </c>
      <c r="C983" s="32">
        <v>1765066.29</v>
      </c>
      <c r="D983" s="33">
        <v>13</v>
      </c>
      <c r="E983" s="32">
        <v>0</v>
      </c>
      <c r="F983" s="32">
        <v>0</v>
      </c>
      <c r="G983" s="35">
        <v>1765066.29</v>
      </c>
      <c r="H983" s="36">
        <v>13</v>
      </c>
    </row>
    <row r="984" spans="1:8" x14ac:dyDescent="0.2">
      <c r="A984" s="30"/>
      <c r="B984" s="31" t="s">
        <v>148</v>
      </c>
      <c r="C984" s="32">
        <v>1629291.96</v>
      </c>
      <c r="D984" s="33">
        <v>12</v>
      </c>
      <c r="E984" s="32">
        <v>0</v>
      </c>
      <c r="F984" s="32">
        <v>0</v>
      </c>
      <c r="G984" s="35">
        <v>1629291.96</v>
      </c>
      <c r="H984" s="36">
        <v>12</v>
      </c>
    </row>
    <row r="985" spans="1:8" ht="21" x14ac:dyDescent="0.2">
      <c r="A985" s="26"/>
      <c r="B985" s="27" t="s">
        <v>270</v>
      </c>
      <c r="C985" s="28">
        <v>20812222.789999999</v>
      </c>
      <c r="D985" s="37">
        <v>127</v>
      </c>
      <c r="E985" s="28">
        <v>4260770.0199999996</v>
      </c>
      <c r="F985" s="28">
        <v>26</v>
      </c>
      <c r="G985" s="28">
        <v>25072992.809999999</v>
      </c>
      <c r="H985" s="28">
        <v>153</v>
      </c>
    </row>
    <row r="986" spans="1:8" ht="12" x14ac:dyDescent="0.2">
      <c r="A986" s="30"/>
      <c r="B986" s="31" t="s">
        <v>138</v>
      </c>
      <c r="C986" s="32">
        <v>1966509.24</v>
      </c>
      <c r="D986" s="33">
        <v>12</v>
      </c>
      <c r="E986" s="39">
        <v>0</v>
      </c>
      <c r="F986" s="40">
        <v>0</v>
      </c>
      <c r="G986" s="35">
        <v>1966509.24</v>
      </c>
      <c r="H986" s="36">
        <v>12</v>
      </c>
    </row>
    <row r="987" spans="1:8" x14ac:dyDescent="0.2">
      <c r="A987" s="30"/>
      <c r="B987" s="31" t="s">
        <v>139</v>
      </c>
      <c r="C987" s="32">
        <v>1311006.1599999999</v>
      </c>
      <c r="D987" s="33">
        <v>8</v>
      </c>
      <c r="E987" s="32">
        <v>0</v>
      </c>
      <c r="F987" s="34">
        <v>0</v>
      </c>
      <c r="G987" s="35">
        <v>1311006.1599999999</v>
      </c>
      <c r="H987" s="36">
        <v>8</v>
      </c>
    </row>
    <row r="988" spans="1:8" ht="12" x14ac:dyDescent="0.2">
      <c r="A988" s="30"/>
      <c r="B988" s="31" t="s">
        <v>140</v>
      </c>
      <c r="C988" s="32">
        <v>1311006.1599999999</v>
      </c>
      <c r="D988" s="33">
        <v>8</v>
      </c>
      <c r="E988" s="39">
        <v>0</v>
      </c>
      <c r="F988" s="40">
        <v>0</v>
      </c>
      <c r="G988" s="35">
        <v>1311006.1599999999</v>
      </c>
      <c r="H988" s="36">
        <v>8</v>
      </c>
    </row>
    <row r="989" spans="1:8" ht="12" x14ac:dyDescent="0.2">
      <c r="A989" s="30"/>
      <c r="B989" s="31" t="s">
        <v>141</v>
      </c>
      <c r="C989" s="32">
        <v>2130385.0099999998</v>
      </c>
      <c r="D989" s="33">
        <v>13</v>
      </c>
      <c r="E989" s="39">
        <v>0</v>
      </c>
      <c r="F989" s="40">
        <v>0</v>
      </c>
      <c r="G989" s="35">
        <v>2130385.0099999998</v>
      </c>
      <c r="H989" s="36">
        <v>13</v>
      </c>
    </row>
    <row r="990" spans="1:8" ht="12" x14ac:dyDescent="0.2">
      <c r="A990" s="30"/>
      <c r="B990" s="31" t="s">
        <v>142</v>
      </c>
      <c r="C990" s="32">
        <v>1474881.93</v>
      </c>
      <c r="D990" s="33">
        <v>9</v>
      </c>
      <c r="E990" s="39">
        <v>0</v>
      </c>
      <c r="F990" s="40">
        <v>0</v>
      </c>
      <c r="G990" s="35">
        <v>1474881.93</v>
      </c>
      <c r="H990" s="36">
        <v>9</v>
      </c>
    </row>
    <row r="991" spans="1:8" ht="12" x14ac:dyDescent="0.2">
      <c r="A991" s="30"/>
      <c r="B991" s="31" t="s">
        <v>143</v>
      </c>
      <c r="C991" s="32">
        <v>3605266.94</v>
      </c>
      <c r="D991" s="33">
        <v>22</v>
      </c>
      <c r="E991" s="39">
        <v>0</v>
      </c>
      <c r="F991" s="40">
        <v>0</v>
      </c>
      <c r="G991" s="35">
        <v>3605266.94</v>
      </c>
      <c r="H991" s="36">
        <v>22</v>
      </c>
    </row>
    <row r="992" spans="1:8" ht="12" x14ac:dyDescent="0.2">
      <c r="A992" s="30"/>
      <c r="B992" s="31" t="s">
        <v>150</v>
      </c>
      <c r="C992" s="32">
        <v>1802633.47</v>
      </c>
      <c r="D992" s="33">
        <v>11</v>
      </c>
      <c r="E992" s="39">
        <v>0</v>
      </c>
      <c r="F992" s="40">
        <v>0</v>
      </c>
      <c r="G992" s="35">
        <v>1802633.47</v>
      </c>
      <c r="H992" s="36">
        <v>11</v>
      </c>
    </row>
    <row r="993" spans="1:8" ht="12" x14ac:dyDescent="0.2">
      <c r="A993" s="30"/>
      <c r="B993" s="31" t="s">
        <v>144</v>
      </c>
      <c r="C993" s="32">
        <v>1638757.7</v>
      </c>
      <c r="D993" s="33">
        <v>10</v>
      </c>
      <c r="E993" s="39">
        <v>655503.07999999996</v>
      </c>
      <c r="F993" s="40">
        <v>4</v>
      </c>
      <c r="G993" s="35">
        <v>2294260.7799999998</v>
      </c>
      <c r="H993" s="36">
        <v>14</v>
      </c>
    </row>
    <row r="994" spans="1:8" x14ac:dyDescent="0.2">
      <c r="A994" s="30"/>
      <c r="B994" s="31" t="s">
        <v>145</v>
      </c>
      <c r="C994" s="32">
        <v>1474881.93</v>
      </c>
      <c r="D994" s="33">
        <v>9</v>
      </c>
      <c r="E994" s="32">
        <v>819378.85</v>
      </c>
      <c r="F994" s="32">
        <v>5</v>
      </c>
      <c r="G994" s="35">
        <v>2294260.7799999998</v>
      </c>
      <c r="H994" s="36">
        <v>14</v>
      </c>
    </row>
    <row r="995" spans="1:8" x14ac:dyDescent="0.2">
      <c r="A995" s="30"/>
      <c r="B995" s="31" t="s">
        <v>146</v>
      </c>
      <c r="C995" s="32">
        <v>1311006.1599999999</v>
      </c>
      <c r="D995" s="33">
        <v>8</v>
      </c>
      <c r="E995" s="32">
        <v>983254.62</v>
      </c>
      <c r="F995" s="32">
        <v>6</v>
      </c>
      <c r="G995" s="35">
        <v>2294260.7799999998</v>
      </c>
      <c r="H995" s="36">
        <v>14</v>
      </c>
    </row>
    <row r="996" spans="1:8" x14ac:dyDescent="0.2">
      <c r="A996" s="30"/>
      <c r="B996" s="31" t="s">
        <v>147</v>
      </c>
      <c r="C996" s="32">
        <v>1474881.93</v>
      </c>
      <c r="D996" s="33">
        <v>9</v>
      </c>
      <c r="E996" s="32">
        <v>819378.85</v>
      </c>
      <c r="F996" s="32">
        <v>5</v>
      </c>
      <c r="G996" s="35">
        <v>2294260.7799999998</v>
      </c>
      <c r="H996" s="36">
        <v>14</v>
      </c>
    </row>
    <row r="997" spans="1:8" x14ac:dyDescent="0.2">
      <c r="A997" s="30"/>
      <c r="B997" s="31" t="s">
        <v>148</v>
      </c>
      <c r="C997" s="32">
        <v>1311006.1599999999</v>
      </c>
      <c r="D997" s="33">
        <v>8</v>
      </c>
      <c r="E997" s="32">
        <v>983254.62</v>
      </c>
      <c r="F997" s="32">
        <v>6</v>
      </c>
      <c r="G997" s="35">
        <v>2294260.7799999998</v>
      </c>
      <c r="H997" s="36">
        <v>14</v>
      </c>
    </row>
    <row r="998" spans="1:8" ht="21" x14ac:dyDescent="0.2">
      <c r="A998" s="26"/>
      <c r="B998" s="27" t="s">
        <v>237</v>
      </c>
      <c r="C998" s="28">
        <v>7535613.5099999998</v>
      </c>
      <c r="D998" s="37">
        <v>37</v>
      </c>
      <c r="E998" s="28">
        <v>4073304.6</v>
      </c>
      <c r="F998" s="28">
        <v>20</v>
      </c>
      <c r="G998" s="28">
        <v>11608918.109999999</v>
      </c>
      <c r="H998" s="28">
        <v>57</v>
      </c>
    </row>
    <row r="999" spans="1:8" ht="12" x14ac:dyDescent="0.2">
      <c r="A999" s="30"/>
      <c r="B999" s="31" t="s">
        <v>138</v>
      </c>
      <c r="C999" s="32">
        <v>814660.92</v>
      </c>
      <c r="D999" s="33">
        <v>4</v>
      </c>
      <c r="E999" s="39">
        <v>0</v>
      </c>
      <c r="F999" s="40">
        <v>0</v>
      </c>
      <c r="G999" s="35">
        <v>814660.92</v>
      </c>
      <c r="H999" s="36">
        <v>4</v>
      </c>
    </row>
    <row r="1000" spans="1:8" ht="12" x14ac:dyDescent="0.2">
      <c r="A1000" s="30"/>
      <c r="B1000" s="31" t="s">
        <v>139</v>
      </c>
      <c r="C1000" s="32">
        <v>407330.46</v>
      </c>
      <c r="D1000" s="33">
        <v>2</v>
      </c>
      <c r="E1000" s="39">
        <v>0</v>
      </c>
      <c r="F1000" s="40">
        <v>0</v>
      </c>
      <c r="G1000" s="35">
        <v>407330.46</v>
      </c>
      <c r="H1000" s="36">
        <v>2</v>
      </c>
    </row>
    <row r="1001" spans="1:8" ht="12" x14ac:dyDescent="0.2">
      <c r="A1001" s="30"/>
      <c r="B1001" s="31" t="s">
        <v>140</v>
      </c>
      <c r="C1001" s="32">
        <v>203665.23</v>
      </c>
      <c r="D1001" s="33">
        <v>1</v>
      </c>
      <c r="E1001" s="39">
        <v>0</v>
      </c>
      <c r="F1001" s="40">
        <v>0</v>
      </c>
      <c r="G1001" s="35">
        <v>203665.23</v>
      </c>
      <c r="H1001" s="36">
        <v>1</v>
      </c>
    </row>
    <row r="1002" spans="1:8" ht="12" x14ac:dyDescent="0.2">
      <c r="A1002" s="30"/>
      <c r="B1002" s="31" t="s">
        <v>141</v>
      </c>
      <c r="C1002" s="32">
        <v>1221991.3799999999</v>
      </c>
      <c r="D1002" s="33">
        <v>6</v>
      </c>
      <c r="E1002" s="39">
        <v>0</v>
      </c>
      <c r="F1002" s="40">
        <v>0</v>
      </c>
      <c r="G1002" s="35">
        <v>1221991.3799999999</v>
      </c>
      <c r="H1002" s="36">
        <v>6</v>
      </c>
    </row>
    <row r="1003" spans="1:8" ht="12" x14ac:dyDescent="0.2">
      <c r="A1003" s="30"/>
      <c r="B1003" s="31" t="s">
        <v>142</v>
      </c>
      <c r="C1003" s="32">
        <v>407330.46</v>
      </c>
      <c r="D1003" s="33">
        <v>2</v>
      </c>
      <c r="E1003" s="39">
        <v>0</v>
      </c>
      <c r="F1003" s="40">
        <v>0</v>
      </c>
      <c r="G1003" s="35">
        <v>407330.46</v>
      </c>
      <c r="H1003" s="36">
        <v>2</v>
      </c>
    </row>
    <row r="1004" spans="1:8" ht="12" x14ac:dyDescent="0.2">
      <c r="A1004" s="30"/>
      <c r="B1004" s="31" t="s">
        <v>143</v>
      </c>
      <c r="C1004" s="32">
        <v>1832987.07</v>
      </c>
      <c r="D1004" s="33">
        <v>9</v>
      </c>
      <c r="E1004" s="39">
        <v>0</v>
      </c>
      <c r="F1004" s="40">
        <v>0</v>
      </c>
      <c r="G1004" s="35">
        <v>1832987.07</v>
      </c>
      <c r="H1004" s="36">
        <v>9</v>
      </c>
    </row>
    <row r="1005" spans="1:8" ht="12" x14ac:dyDescent="0.2">
      <c r="A1005" s="30"/>
      <c r="B1005" s="31" t="s">
        <v>150</v>
      </c>
      <c r="C1005" s="32">
        <v>610995.68999999994</v>
      </c>
      <c r="D1005" s="33">
        <v>3</v>
      </c>
      <c r="E1005" s="39">
        <v>0</v>
      </c>
      <c r="F1005" s="40">
        <v>0</v>
      </c>
      <c r="G1005" s="35">
        <v>610995.68999999994</v>
      </c>
      <c r="H1005" s="36">
        <v>3</v>
      </c>
    </row>
    <row r="1006" spans="1:8" ht="12" x14ac:dyDescent="0.2">
      <c r="A1006" s="30"/>
      <c r="B1006" s="31" t="s">
        <v>144</v>
      </c>
      <c r="C1006" s="32">
        <v>407330.46</v>
      </c>
      <c r="D1006" s="33">
        <v>2</v>
      </c>
      <c r="E1006" s="39">
        <v>814660.92</v>
      </c>
      <c r="F1006" s="40">
        <v>4</v>
      </c>
      <c r="G1006" s="35">
        <v>1221991.3799999999</v>
      </c>
      <c r="H1006" s="36">
        <v>6</v>
      </c>
    </row>
    <row r="1007" spans="1:8" ht="12" x14ac:dyDescent="0.2">
      <c r="A1007" s="30"/>
      <c r="B1007" s="31" t="s">
        <v>145</v>
      </c>
      <c r="C1007" s="32">
        <v>610995.68999999994</v>
      </c>
      <c r="D1007" s="33">
        <v>3</v>
      </c>
      <c r="E1007" s="39">
        <v>814660.92</v>
      </c>
      <c r="F1007" s="40">
        <v>4</v>
      </c>
      <c r="G1007" s="35">
        <v>1425656.61</v>
      </c>
      <c r="H1007" s="36">
        <v>7</v>
      </c>
    </row>
    <row r="1008" spans="1:8" x14ac:dyDescent="0.2">
      <c r="A1008" s="30"/>
      <c r="B1008" s="31" t="s">
        <v>146</v>
      </c>
      <c r="C1008" s="32">
        <v>407330.46</v>
      </c>
      <c r="D1008" s="33">
        <v>2</v>
      </c>
      <c r="E1008" s="32">
        <v>814660.92</v>
      </c>
      <c r="F1008" s="32">
        <v>4</v>
      </c>
      <c r="G1008" s="35">
        <v>1221991.3799999999</v>
      </c>
      <c r="H1008" s="36">
        <v>6</v>
      </c>
    </row>
    <row r="1009" spans="1:8" ht="12" x14ac:dyDescent="0.2">
      <c r="A1009" s="30"/>
      <c r="B1009" s="31" t="s">
        <v>147</v>
      </c>
      <c r="C1009" s="32">
        <v>407330.46</v>
      </c>
      <c r="D1009" s="33">
        <v>2</v>
      </c>
      <c r="E1009" s="39">
        <v>814660.92</v>
      </c>
      <c r="F1009" s="40">
        <v>4</v>
      </c>
      <c r="G1009" s="35">
        <v>1221991.3799999999</v>
      </c>
      <c r="H1009" s="36">
        <v>6</v>
      </c>
    </row>
    <row r="1010" spans="1:8" x14ac:dyDescent="0.2">
      <c r="A1010" s="30"/>
      <c r="B1010" s="31" t="s">
        <v>148</v>
      </c>
      <c r="C1010" s="32">
        <v>203665.23</v>
      </c>
      <c r="D1010" s="33">
        <v>1</v>
      </c>
      <c r="E1010" s="32">
        <v>814660.92</v>
      </c>
      <c r="F1010" s="32">
        <v>4</v>
      </c>
      <c r="G1010" s="35">
        <v>1018326.15</v>
      </c>
      <c r="H1010" s="36">
        <v>5</v>
      </c>
    </row>
    <row r="1011" spans="1:8" ht="21" x14ac:dyDescent="0.2">
      <c r="A1011" s="26"/>
      <c r="B1011" s="27" t="s">
        <v>238</v>
      </c>
      <c r="C1011" s="28">
        <v>44394494.43</v>
      </c>
      <c r="D1011" s="37">
        <v>253</v>
      </c>
      <c r="E1011" s="28">
        <v>9826449.3599999994</v>
      </c>
      <c r="F1011" s="28">
        <v>56</v>
      </c>
      <c r="G1011" s="28">
        <v>54220943.789999999</v>
      </c>
      <c r="H1011" s="28">
        <v>309</v>
      </c>
    </row>
    <row r="1012" spans="1:8" ht="12" x14ac:dyDescent="0.2">
      <c r="A1012" s="30"/>
      <c r="B1012" s="31" t="s">
        <v>138</v>
      </c>
      <c r="C1012" s="32">
        <v>3509446.2</v>
      </c>
      <c r="D1012" s="33">
        <v>20</v>
      </c>
      <c r="E1012" s="39">
        <v>0</v>
      </c>
      <c r="F1012" s="40">
        <v>0</v>
      </c>
      <c r="G1012" s="35">
        <v>3509446.2</v>
      </c>
      <c r="H1012" s="36">
        <v>20</v>
      </c>
    </row>
    <row r="1013" spans="1:8" ht="12" x14ac:dyDescent="0.2">
      <c r="A1013" s="30"/>
      <c r="B1013" s="31" t="s">
        <v>139</v>
      </c>
      <c r="C1013" s="32">
        <v>2632084.65</v>
      </c>
      <c r="D1013" s="33">
        <v>15</v>
      </c>
      <c r="E1013" s="39">
        <v>0</v>
      </c>
      <c r="F1013" s="40">
        <v>0</v>
      </c>
      <c r="G1013" s="35">
        <v>2632084.65</v>
      </c>
      <c r="H1013" s="36">
        <v>15</v>
      </c>
    </row>
    <row r="1014" spans="1:8" ht="12" x14ac:dyDescent="0.2">
      <c r="A1014" s="30"/>
      <c r="B1014" s="31" t="s">
        <v>140</v>
      </c>
      <c r="C1014" s="32">
        <v>1930195.41</v>
      </c>
      <c r="D1014" s="33">
        <v>11</v>
      </c>
      <c r="E1014" s="39">
        <v>0</v>
      </c>
      <c r="F1014" s="40">
        <v>0</v>
      </c>
      <c r="G1014" s="35">
        <v>1930195.41</v>
      </c>
      <c r="H1014" s="36">
        <v>11</v>
      </c>
    </row>
    <row r="1015" spans="1:8" ht="12" x14ac:dyDescent="0.2">
      <c r="A1015" s="30"/>
      <c r="B1015" s="31" t="s">
        <v>141</v>
      </c>
      <c r="C1015" s="32">
        <v>8071726.2599999998</v>
      </c>
      <c r="D1015" s="33">
        <v>46</v>
      </c>
      <c r="E1015" s="39">
        <v>0</v>
      </c>
      <c r="F1015" s="40">
        <v>0</v>
      </c>
      <c r="G1015" s="35">
        <v>8071726.2599999998</v>
      </c>
      <c r="H1015" s="36">
        <v>46</v>
      </c>
    </row>
    <row r="1016" spans="1:8" ht="12" x14ac:dyDescent="0.2">
      <c r="A1016" s="30"/>
      <c r="B1016" s="31" t="s">
        <v>142</v>
      </c>
      <c r="C1016" s="32">
        <v>1930195.41</v>
      </c>
      <c r="D1016" s="33">
        <v>11</v>
      </c>
      <c r="E1016" s="39">
        <v>0</v>
      </c>
      <c r="F1016" s="40">
        <v>0</v>
      </c>
      <c r="G1016" s="35">
        <v>1930195.41</v>
      </c>
      <c r="H1016" s="36">
        <v>11</v>
      </c>
    </row>
    <row r="1017" spans="1:8" ht="12" x14ac:dyDescent="0.2">
      <c r="A1017" s="30"/>
      <c r="B1017" s="31" t="s">
        <v>143</v>
      </c>
      <c r="C1017" s="32">
        <v>10528338.6</v>
      </c>
      <c r="D1017" s="33">
        <v>60</v>
      </c>
      <c r="E1017" s="39">
        <v>0</v>
      </c>
      <c r="F1017" s="40">
        <v>0</v>
      </c>
      <c r="G1017" s="35">
        <v>10528338.6</v>
      </c>
      <c r="H1017" s="36">
        <v>60</v>
      </c>
    </row>
    <row r="1018" spans="1:8" x14ac:dyDescent="0.2">
      <c r="A1018" s="30"/>
      <c r="B1018" s="31" t="s">
        <v>150</v>
      </c>
      <c r="C1018" s="32">
        <v>2807556.96</v>
      </c>
      <c r="D1018" s="33">
        <v>16</v>
      </c>
      <c r="E1018" s="32">
        <v>0</v>
      </c>
      <c r="F1018" s="34">
        <v>0</v>
      </c>
      <c r="G1018" s="35">
        <v>2807556.96</v>
      </c>
      <c r="H1018" s="36">
        <v>16</v>
      </c>
    </row>
    <row r="1019" spans="1:8" ht="12" x14ac:dyDescent="0.2">
      <c r="A1019" s="30"/>
      <c r="B1019" s="31" t="s">
        <v>144</v>
      </c>
      <c r="C1019" s="32">
        <v>2807556.96</v>
      </c>
      <c r="D1019" s="33">
        <v>16</v>
      </c>
      <c r="E1019" s="39">
        <v>1052833.8600000001</v>
      </c>
      <c r="F1019" s="39">
        <v>6</v>
      </c>
      <c r="G1019" s="35">
        <v>3860390.82</v>
      </c>
      <c r="H1019" s="36">
        <v>22</v>
      </c>
    </row>
    <row r="1020" spans="1:8" x14ac:dyDescent="0.2">
      <c r="A1020" s="30"/>
      <c r="B1020" s="31" t="s">
        <v>145</v>
      </c>
      <c r="C1020" s="32">
        <v>2807556.96</v>
      </c>
      <c r="D1020" s="33">
        <v>16</v>
      </c>
      <c r="E1020" s="32">
        <v>2105667.7200000002</v>
      </c>
      <c r="F1020" s="32">
        <v>12</v>
      </c>
      <c r="G1020" s="35">
        <v>4913224.68</v>
      </c>
      <c r="H1020" s="36">
        <v>28</v>
      </c>
    </row>
    <row r="1021" spans="1:8" x14ac:dyDescent="0.2">
      <c r="A1021" s="30"/>
      <c r="B1021" s="31" t="s">
        <v>146</v>
      </c>
      <c r="C1021" s="32">
        <v>2807556.96</v>
      </c>
      <c r="D1021" s="33">
        <v>16</v>
      </c>
      <c r="E1021" s="32">
        <v>2105667.7200000002</v>
      </c>
      <c r="F1021" s="32">
        <v>12</v>
      </c>
      <c r="G1021" s="35">
        <v>4913224.68</v>
      </c>
      <c r="H1021" s="36">
        <v>28</v>
      </c>
    </row>
    <row r="1022" spans="1:8" x14ac:dyDescent="0.2">
      <c r="A1022" s="30"/>
      <c r="B1022" s="31" t="s">
        <v>147</v>
      </c>
      <c r="C1022" s="32">
        <v>2807556.96</v>
      </c>
      <c r="D1022" s="33">
        <v>16</v>
      </c>
      <c r="E1022" s="32">
        <v>2281140.0299999998</v>
      </c>
      <c r="F1022" s="32">
        <v>13</v>
      </c>
      <c r="G1022" s="35">
        <v>5088696.99</v>
      </c>
      <c r="H1022" s="36">
        <v>29</v>
      </c>
    </row>
    <row r="1023" spans="1:8" x14ac:dyDescent="0.2">
      <c r="A1023" s="30"/>
      <c r="B1023" s="31" t="s">
        <v>148</v>
      </c>
      <c r="C1023" s="32">
        <v>1754723.1</v>
      </c>
      <c r="D1023" s="33">
        <v>10</v>
      </c>
      <c r="E1023" s="32">
        <v>2281140.0299999998</v>
      </c>
      <c r="F1023" s="32">
        <v>13</v>
      </c>
      <c r="G1023" s="35">
        <v>4035863.13</v>
      </c>
      <c r="H1023" s="36">
        <v>23</v>
      </c>
    </row>
    <row r="1024" spans="1:8" ht="21" x14ac:dyDescent="0.2">
      <c r="A1024" s="26"/>
      <c r="B1024" s="27" t="s">
        <v>240</v>
      </c>
      <c r="C1024" s="28">
        <v>3579754.04</v>
      </c>
      <c r="D1024" s="37">
        <v>23</v>
      </c>
      <c r="E1024" s="28">
        <v>-1245131.8400000001</v>
      </c>
      <c r="F1024" s="28">
        <v>-8</v>
      </c>
      <c r="G1024" s="28">
        <v>2334622.2000000002</v>
      </c>
      <c r="H1024" s="29">
        <v>15</v>
      </c>
    </row>
    <row r="1025" spans="1:8" ht="12" x14ac:dyDescent="0.2">
      <c r="A1025" s="30"/>
      <c r="B1025" s="31" t="s">
        <v>139</v>
      </c>
      <c r="C1025" s="32">
        <v>311282.96000000002</v>
      </c>
      <c r="D1025" s="33">
        <v>2</v>
      </c>
      <c r="E1025" s="39">
        <v>0</v>
      </c>
      <c r="F1025" s="40">
        <v>0</v>
      </c>
      <c r="G1025" s="35">
        <v>311282.96000000002</v>
      </c>
      <c r="H1025" s="36">
        <v>2</v>
      </c>
    </row>
    <row r="1026" spans="1:8" ht="12" x14ac:dyDescent="0.2">
      <c r="A1026" s="30"/>
      <c r="B1026" s="31" t="s">
        <v>142</v>
      </c>
      <c r="C1026" s="32">
        <v>466924.44</v>
      </c>
      <c r="D1026" s="33">
        <v>3</v>
      </c>
      <c r="E1026" s="39">
        <v>0</v>
      </c>
      <c r="F1026" s="40">
        <v>0</v>
      </c>
      <c r="G1026" s="35">
        <v>466924.44</v>
      </c>
      <c r="H1026" s="36">
        <v>3</v>
      </c>
    </row>
    <row r="1027" spans="1:8" ht="12" x14ac:dyDescent="0.2">
      <c r="A1027" s="30"/>
      <c r="B1027" s="31" t="s">
        <v>143</v>
      </c>
      <c r="C1027" s="32">
        <v>466924.44</v>
      </c>
      <c r="D1027" s="33">
        <v>3</v>
      </c>
      <c r="E1027" s="39">
        <v>0</v>
      </c>
      <c r="F1027" s="40">
        <v>0</v>
      </c>
      <c r="G1027" s="35">
        <v>466924.44</v>
      </c>
      <c r="H1027" s="36">
        <v>3</v>
      </c>
    </row>
    <row r="1028" spans="1:8" ht="12" x14ac:dyDescent="0.2">
      <c r="A1028" s="30"/>
      <c r="B1028" s="31" t="s">
        <v>150</v>
      </c>
      <c r="C1028" s="32">
        <v>466924.44</v>
      </c>
      <c r="D1028" s="33">
        <v>3</v>
      </c>
      <c r="E1028" s="39">
        <v>-155641.48000000001</v>
      </c>
      <c r="F1028" s="40">
        <v>-1</v>
      </c>
      <c r="G1028" s="35">
        <v>311282.96000000002</v>
      </c>
      <c r="H1028" s="36">
        <v>2</v>
      </c>
    </row>
    <row r="1029" spans="1:8" ht="12" x14ac:dyDescent="0.2">
      <c r="A1029" s="30"/>
      <c r="B1029" s="31" t="s">
        <v>144</v>
      </c>
      <c r="C1029" s="32">
        <v>311282.96000000002</v>
      </c>
      <c r="D1029" s="33">
        <v>2</v>
      </c>
      <c r="E1029" s="39">
        <v>-155641.48000000001</v>
      </c>
      <c r="F1029" s="40">
        <v>-1</v>
      </c>
      <c r="G1029" s="35">
        <v>155641.48000000001</v>
      </c>
      <c r="H1029" s="36">
        <v>1</v>
      </c>
    </row>
    <row r="1030" spans="1:8" ht="12" x14ac:dyDescent="0.2">
      <c r="A1030" s="30"/>
      <c r="B1030" s="31" t="s">
        <v>145</v>
      </c>
      <c r="C1030" s="32">
        <v>466924.44</v>
      </c>
      <c r="D1030" s="33">
        <v>3</v>
      </c>
      <c r="E1030" s="39">
        <v>-311282.96000000002</v>
      </c>
      <c r="F1030" s="40">
        <v>-2</v>
      </c>
      <c r="G1030" s="35">
        <v>155641.48000000001</v>
      </c>
      <c r="H1030" s="36">
        <v>1</v>
      </c>
    </row>
    <row r="1031" spans="1:8" ht="12" x14ac:dyDescent="0.2">
      <c r="A1031" s="30"/>
      <c r="B1031" s="31" t="s">
        <v>146</v>
      </c>
      <c r="C1031" s="32">
        <v>311282.96000000002</v>
      </c>
      <c r="D1031" s="33">
        <v>2</v>
      </c>
      <c r="E1031" s="39">
        <v>-155641.48000000001</v>
      </c>
      <c r="F1031" s="39">
        <v>-1</v>
      </c>
      <c r="G1031" s="35">
        <v>155641.48000000001</v>
      </c>
      <c r="H1031" s="36">
        <v>1</v>
      </c>
    </row>
    <row r="1032" spans="1:8" ht="12" x14ac:dyDescent="0.2">
      <c r="A1032" s="30"/>
      <c r="B1032" s="31" t="s">
        <v>147</v>
      </c>
      <c r="C1032" s="32">
        <v>466924.44</v>
      </c>
      <c r="D1032" s="33">
        <v>3</v>
      </c>
      <c r="E1032" s="39">
        <v>-311282.96000000002</v>
      </c>
      <c r="F1032" s="40">
        <v>-2</v>
      </c>
      <c r="G1032" s="35">
        <v>155641.48000000001</v>
      </c>
      <c r="H1032" s="36">
        <v>1</v>
      </c>
    </row>
    <row r="1033" spans="1:8" ht="12" outlineLevel="2" x14ac:dyDescent="0.2">
      <c r="A1033" s="30"/>
      <c r="B1033" s="31" t="s">
        <v>148</v>
      </c>
      <c r="C1033" s="32">
        <v>311282.96000000002</v>
      </c>
      <c r="D1033" s="33">
        <v>2</v>
      </c>
      <c r="E1033" s="39">
        <v>-155641.48000000001</v>
      </c>
      <c r="F1033" s="39">
        <v>-1</v>
      </c>
      <c r="G1033" s="35">
        <v>155641.48000000001</v>
      </c>
      <c r="H1033" s="36">
        <v>1</v>
      </c>
    </row>
    <row r="1034" spans="1:8" ht="21" outlineLevel="3" x14ac:dyDescent="0.2">
      <c r="A1034" s="51"/>
      <c r="B1034" s="51" t="s">
        <v>241</v>
      </c>
      <c r="C1034" s="52">
        <v>7258377.5099999998</v>
      </c>
      <c r="D1034" s="53">
        <v>31</v>
      </c>
      <c r="E1034" s="52">
        <v>0</v>
      </c>
      <c r="F1034" s="53">
        <v>0</v>
      </c>
      <c r="G1034" s="28">
        <v>7258377.5099999998</v>
      </c>
      <c r="H1034" s="29">
        <v>31</v>
      </c>
    </row>
    <row r="1035" spans="1:8" outlineLevel="3" x14ac:dyDescent="0.2">
      <c r="A1035" s="54"/>
      <c r="B1035" s="55" t="s">
        <v>139</v>
      </c>
      <c r="C1035" s="56">
        <v>468282.42</v>
      </c>
      <c r="D1035" s="57">
        <v>2</v>
      </c>
      <c r="E1035" s="56">
        <v>0</v>
      </c>
      <c r="F1035" s="57">
        <v>0</v>
      </c>
      <c r="G1035" s="35">
        <v>468282.42</v>
      </c>
      <c r="H1035" s="36">
        <v>2</v>
      </c>
    </row>
    <row r="1036" spans="1:8" outlineLevel="3" x14ac:dyDescent="0.2">
      <c r="A1036" s="54"/>
      <c r="B1036" s="55" t="s">
        <v>140</v>
      </c>
      <c r="C1036" s="56">
        <v>702423.63</v>
      </c>
      <c r="D1036" s="57">
        <v>3</v>
      </c>
      <c r="E1036" s="56">
        <v>0</v>
      </c>
      <c r="F1036" s="57">
        <v>0</v>
      </c>
      <c r="G1036" s="35">
        <v>702423.63</v>
      </c>
      <c r="H1036" s="36">
        <v>3</v>
      </c>
    </row>
    <row r="1037" spans="1:8" outlineLevel="3" x14ac:dyDescent="0.2">
      <c r="A1037" s="54"/>
      <c r="B1037" s="55" t="s">
        <v>141</v>
      </c>
      <c r="C1037" s="56">
        <v>702423.63</v>
      </c>
      <c r="D1037" s="57">
        <v>3</v>
      </c>
      <c r="E1037" s="56">
        <v>0</v>
      </c>
      <c r="F1037" s="57">
        <v>0</v>
      </c>
      <c r="G1037" s="35">
        <v>702423.63</v>
      </c>
      <c r="H1037" s="36">
        <v>3</v>
      </c>
    </row>
    <row r="1038" spans="1:8" outlineLevel="3" x14ac:dyDescent="0.2">
      <c r="A1038" s="54"/>
      <c r="B1038" s="55" t="s">
        <v>142</v>
      </c>
      <c r="C1038" s="56">
        <v>702423.63</v>
      </c>
      <c r="D1038" s="57">
        <v>3</v>
      </c>
      <c r="E1038" s="56">
        <v>0</v>
      </c>
      <c r="F1038" s="57">
        <v>0</v>
      </c>
      <c r="G1038" s="35">
        <v>702423.63</v>
      </c>
      <c r="H1038" s="36">
        <v>3</v>
      </c>
    </row>
    <row r="1039" spans="1:8" outlineLevel="3" x14ac:dyDescent="0.2">
      <c r="A1039" s="54"/>
      <c r="B1039" s="55" t="s">
        <v>143</v>
      </c>
      <c r="C1039" s="56">
        <v>468282.42</v>
      </c>
      <c r="D1039" s="57">
        <v>2</v>
      </c>
      <c r="E1039" s="56">
        <v>0</v>
      </c>
      <c r="F1039" s="57">
        <v>0</v>
      </c>
      <c r="G1039" s="35">
        <v>468282.42</v>
      </c>
      <c r="H1039" s="36">
        <v>2</v>
      </c>
    </row>
    <row r="1040" spans="1:8" outlineLevel="3" x14ac:dyDescent="0.2">
      <c r="A1040" s="54"/>
      <c r="B1040" s="55" t="s">
        <v>150</v>
      </c>
      <c r="C1040" s="56">
        <v>936564.84</v>
      </c>
      <c r="D1040" s="57">
        <v>4</v>
      </c>
      <c r="E1040" s="56">
        <v>0</v>
      </c>
      <c r="F1040" s="57">
        <v>0</v>
      </c>
      <c r="G1040" s="35">
        <v>936564.84</v>
      </c>
      <c r="H1040" s="36">
        <v>4</v>
      </c>
    </row>
    <row r="1041" spans="1:8" outlineLevel="3" x14ac:dyDescent="0.2">
      <c r="A1041" s="54"/>
      <c r="B1041" s="55" t="s">
        <v>144</v>
      </c>
      <c r="C1041" s="56">
        <v>702423.63</v>
      </c>
      <c r="D1041" s="57">
        <v>3</v>
      </c>
      <c r="E1041" s="56">
        <v>0</v>
      </c>
      <c r="F1041" s="57">
        <v>0</v>
      </c>
      <c r="G1041" s="35">
        <v>702423.63</v>
      </c>
      <c r="H1041" s="36">
        <v>3</v>
      </c>
    </row>
    <row r="1042" spans="1:8" outlineLevel="3" x14ac:dyDescent="0.2">
      <c r="A1042" s="54"/>
      <c r="B1042" s="55" t="s">
        <v>145</v>
      </c>
      <c r="C1042" s="56">
        <v>702423.63</v>
      </c>
      <c r="D1042" s="57">
        <v>3</v>
      </c>
      <c r="E1042" s="56">
        <v>0</v>
      </c>
      <c r="F1042" s="57">
        <v>0</v>
      </c>
      <c r="G1042" s="35">
        <v>702423.63</v>
      </c>
      <c r="H1042" s="36">
        <v>3</v>
      </c>
    </row>
    <row r="1043" spans="1:8" outlineLevel="3" x14ac:dyDescent="0.2">
      <c r="A1043" s="54"/>
      <c r="B1043" s="55" t="s">
        <v>146</v>
      </c>
      <c r="C1043" s="56">
        <v>468282.42</v>
      </c>
      <c r="D1043" s="57">
        <v>2</v>
      </c>
      <c r="E1043" s="56">
        <v>0</v>
      </c>
      <c r="F1043" s="57">
        <v>0</v>
      </c>
      <c r="G1043" s="35">
        <v>468282.42</v>
      </c>
      <c r="H1043" s="36">
        <v>2</v>
      </c>
    </row>
    <row r="1044" spans="1:8" outlineLevel="3" x14ac:dyDescent="0.2">
      <c r="A1044" s="54"/>
      <c r="B1044" s="55" t="s">
        <v>147</v>
      </c>
      <c r="C1044" s="56">
        <v>702423.63</v>
      </c>
      <c r="D1044" s="57">
        <v>3</v>
      </c>
      <c r="E1044" s="56">
        <v>0</v>
      </c>
      <c r="F1044" s="57">
        <v>0</v>
      </c>
      <c r="G1044" s="35">
        <v>702423.63</v>
      </c>
      <c r="H1044" s="36">
        <v>3</v>
      </c>
    </row>
    <row r="1045" spans="1:8" outlineLevel="3" x14ac:dyDescent="0.2">
      <c r="A1045" s="54"/>
      <c r="B1045" s="55" t="s">
        <v>148</v>
      </c>
      <c r="C1045" s="56">
        <v>702423.63</v>
      </c>
      <c r="D1045" s="57">
        <v>3</v>
      </c>
      <c r="E1045" s="56">
        <v>0</v>
      </c>
      <c r="F1045" s="57">
        <v>0</v>
      </c>
      <c r="G1045" s="35">
        <v>702423.63</v>
      </c>
      <c r="H1045" s="36">
        <v>3</v>
      </c>
    </row>
    <row r="1046" spans="1:8" ht="21" outlineLevel="1" x14ac:dyDescent="0.2">
      <c r="A1046" s="26"/>
      <c r="B1046" s="27" t="s">
        <v>242</v>
      </c>
      <c r="C1046" s="28">
        <v>738616.74</v>
      </c>
      <c r="D1046" s="37">
        <v>1</v>
      </c>
      <c r="E1046" s="28">
        <v>0</v>
      </c>
      <c r="F1046" s="29">
        <v>0</v>
      </c>
      <c r="G1046" s="28">
        <v>738616.74</v>
      </c>
      <c r="H1046" s="29">
        <v>1</v>
      </c>
    </row>
    <row r="1047" spans="1:8" outlineLevel="2" x14ac:dyDescent="0.2">
      <c r="A1047" s="30"/>
      <c r="B1047" s="31" t="s">
        <v>150</v>
      </c>
      <c r="C1047" s="32">
        <v>738616.74</v>
      </c>
      <c r="D1047" s="33">
        <v>1</v>
      </c>
      <c r="E1047" s="32">
        <v>-738616.74</v>
      </c>
      <c r="F1047" s="34">
        <v>-1</v>
      </c>
      <c r="G1047" s="35">
        <v>0</v>
      </c>
      <c r="H1047" s="36">
        <v>0</v>
      </c>
    </row>
    <row r="1048" spans="1:8" outlineLevel="3" x14ac:dyDescent="0.2">
      <c r="A1048" s="38"/>
      <c r="B1048" s="55" t="s">
        <v>145</v>
      </c>
      <c r="C1048" s="32"/>
      <c r="D1048" s="33"/>
      <c r="E1048" s="32">
        <v>738616.74</v>
      </c>
      <c r="F1048" s="34">
        <v>1</v>
      </c>
      <c r="G1048" s="35">
        <v>738616.74</v>
      </c>
      <c r="H1048" s="36">
        <v>1</v>
      </c>
    </row>
    <row r="1049" spans="1:8" outlineLevel="3" x14ac:dyDescent="0.2">
      <c r="A1049" s="160" t="s">
        <v>149</v>
      </c>
      <c r="B1049" s="160" t="s">
        <v>13</v>
      </c>
      <c r="C1049" s="161">
        <v>33578435.009999998</v>
      </c>
      <c r="D1049" s="162">
        <v>191</v>
      </c>
      <c r="E1049" s="161">
        <v>-3166643.69</v>
      </c>
      <c r="F1049" s="162">
        <v>-18</v>
      </c>
      <c r="G1049" s="157">
        <v>30411791.32</v>
      </c>
      <c r="H1049" s="159">
        <v>173</v>
      </c>
    </row>
    <row r="1050" spans="1:8" ht="21" outlineLevel="3" x14ac:dyDescent="0.2">
      <c r="A1050" s="51"/>
      <c r="B1050" s="51" t="s">
        <v>233</v>
      </c>
      <c r="C1050" s="52">
        <v>10968045.6</v>
      </c>
      <c r="D1050" s="53">
        <v>60</v>
      </c>
      <c r="E1050" s="52">
        <v>-914003.8</v>
      </c>
      <c r="F1050" s="53">
        <v>-5</v>
      </c>
      <c r="G1050" s="28">
        <v>10054041.800000001</v>
      </c>
      <c r="H1050" s="29">
        <v>55</v>
      </c>
    </row>
    <row r="1051" spans="1:8" outlineLevel="3" x14ac:dyDescent="0.2">
      <c r="A1051" s="54"/>
      <c r="B1051" s="55" t="s">
        <v>138</v>
      </c>
      <c r="C1051" s="56">
        <v>365601.52</v>
      </c>
      <c r="D1051" s="57">
        <v>2</v>
      </c>
      <c r="E1051" s="56">
        <v>0</v>
      </c>
      <c r="F1051" s="57">
        <v>0</v>
      </c>
      <c r="G1051" s="35">
        <v>365601.52</v>
      </c>
      <c r="H1051" s="36">
        <v>2</v>
      </c>
    </row>
    <row r="1052" spans="1:8" outlineLevel="3" x14ac:dyDescent="0.2">
      <c r="A1052" s="54"/>
      <c r="B1052" s="55" t="s">
        <v>140</v>
      </c>
      <c r="C1052" s="56">
        <v>182800.76</v>
      </c>
      <c r="D1052" s="57">
        <v>1</v>
      </c>
      <c r="E1052" s="56">
        <v>0</v>
      </c>
      <c r="F1052" s="57">
        <v>0</v>
      </c>
      <c r="G1052" s="35">
        <v>182800.76</v>
      </c>
      <c r="H1052" s="36">
        <v>1</v>
      </c>
    </row>
    <row r="1053" spans="1:8" outlineLevel="3" x14ac:dyDescent="0.2">
      <c r="A1053" s="54"/>
      <c r="B1053" s="55" t="s">
        <v>142</v>
      </c>
      <c r="C1053" s="56">
        <v>365601.52</v>
      </c>
      <c r="D1053" s="57">
        <v>2</v>
      </c>
      <c r="E1053" s="56">
        <v>0</v>
      </c>
      <c r="F1053" s="57">
        <v>0</v>
      </c>
      <c r="G1053" s="35">
        <v>365601.52</v>
      </c>
      <c r="H1053" s="36">
        <v>2</v>
      </c>
    </row>
    <row r="1054" spans="1:8" ht="12" outlineLevel="3" x14ac:dyDescent="0.2">
      <c r="A1054" s="54"/>
      <c r="B1054" s="55" t="s">
        <v>143</v>
      </c>
      <c r="C1054" s="56">
        <v>1279605.32</v>
      </c>
      <c r="D1054" s="57">
        <v>7</v>
      </c>
      <c r="E1054" s="46">
        <v>0</v>
      </c>
      <c r="F1054" s="47">
        <v>0</v>
      </c>
      <c r="G1054" s="35">
        <v>1279605.32</v>
      </c>
      <c r="H1054" s="36">
        <v>7</v>
      </c>
    </row>
    <row r="1055" spans="1:8" ht="12" outlineLevel="3" x14ac:dyDescent="0.2">
      <c r="A1055" s="54"/>
      <c r="B1055" s="55" t="s">
        <v>150</v>
      </c>
      <c r="C1055" s="56">
        <v>1279605.32</v>
      </c>
      <c r="D1055" s="57">
        <v>7</v>
      </c>
      <c r="E1055" s="46">
        <v>-731203.04</v>
      </c>
      <c r="F1055" s="45">
        <v>-4</v>
      </c>
      <c r="G1055" s="35">
        <v>548402.28</v>
      </c>
      <c r="H1055" s="36">
        <v>3</v>
      </c>
    </row>
    <row r="1056" spans="1:8" ht="12" outlineLevel="3" x14ac:dyDescent="0.2">
      <c r="A1056" s="54"/>
      <c r="B1056" s="55" t="s">
        <v>144</v>
      </c>
      <c r="C1056" s="56">
        <v>1645206.84</v>
      </c>
      <c r="D1056" s="57">
        <v>9</v>
      </c>
      <c r="E1056" s="46">
        <v>-182800.76</v>
      </c>
      <c r="F1056" s="47">
        <v>-1</v>
      </c>
      <c r="G1056" s="35">
        <v>1462406.08</v>
      </c>
      <c r="H1056" s="36">
        <v>8</v>
      </c>
    </row>
    <row r="1057" spans="1:8" ht="12" outlineLevel="3" x14ac:dyDescent="0.2">
      <c r="A1057" s="54"/>
      <c r="B1057" s="55" t="s">
        <v>145</v>
      </c>
      <c r="C1057" s="56">
        <v>1462406.08</v>
      </c>
      <c r="D1057" s="57">
        <v>8</v>
      </c>
      <c r="E1057" s="46">
        <v>0</v>
      </c>
      <c r="F1057" s="47">
        <v>0</v>
      </c>
      <c r="G1057" s="35">
        <v>1462406.08</v>
      </c>
      <c r="H1057" s="36">
        <v>8</v>
      </c>
    </row>
    <row r="1058" spans="1:8" ht="12" outlineLevel="3" x14ac:dyDescent="0.2">
      <c r="A1058" s="54"/>
      <c r="B1058" s="55" t="s">
        <v>146</v>
      </c>
      <c r="C1058" s="56">
        <v>1462406.08</v>
      </c>
      <c r="D1058" s="57">
        <v>8</v>
      </c>
      <c r="E1058" s="46">
        <v>0</v>
      </c>
      <c r="F1058" s="45">
        <v>0</v>
      </c>
      <c r="G1058" s="35">
        <v>1462406.08</v>
      </c>
      <c r="H1058" s="36">
        <v>8</v>
      </c>
    </row>
    <row r="1059" spans="1:8" ht="12" outlineLevel="3" x14ac:dyDescent="0.2">
      <c r="A1059" s="54"/>
      <c r="B1059" s="55" t="s">
        <v>147</v>
      </c>
      <c r="C1059" s="56">
        <v>1462406.08</v>
      </c>
      <c r="D1059" s="57">
        <v>8</v>
      </c>
      <c r="E1059" s="46">
        <v>0</v>
      </c>
      <c r="F1059" s="47">
        <v>0</v>
      </c>
      <c r="G1059" s="35">
        <v>1462406.08</v>
      </c>
      <c r="H1059" s="36">
        <v>8</v>
      </c>
    </row>
    <row r="1060" spans="1:8" ht="12" outlineLevel="3" x14ac:dyDescent="0.2">
      <c r="A1060" s="54"/>
      <c r="B1060" s="55" t="s">
        <v>148</v>
      </c>
      <c r="C1060" s="56">
        <v>1462406.08</v>
      </c>
      <c r="D1060" s="57">
        <v>8</v>
      </c>
      <c r="E1060" s="46">
        <v>0</v>
      </c>
      <c r="F1060" s="45">
        <v>0</v>
      </c>
      <c r="G1060" s="35">
        <v>1462406.08</v>
      </c>
      <c r="H1060" s="36">
        <v>8</v>
      </c>
    </row>
    <row r="1061" spans="1:8" ht="21" outlineLevel="3" x14ac:dyDescent="0.2">
      <c r="A1061" s="51"/>
      <c r="B1061" s="51" t="s">
        <v>234</v>
      </c>
      <c r="C1061" s="52">
        <v>4429139.6100000003</v>
      </c>
      <c r="D1061" s="53">
        <v>21</v>
      </c>
      <c r="E1061" s="52">
        <v>-632734.23</v>
      </c>
      <c r="F1061" s="58">
        <v>-3</v>
      </c>
      <c r="G1061" s="28">
        <v>3796405.38</v>
      </c>
      <c r="H1061" s="29">
        <v>18</v>
      </c>
    </row>
    <row r="1062" spans="1:8" outlineLevel="3" x14ac:dyDescent="0.2">
      <c r="A1062" s="54"/>
      <c r="B1062" s="55" t="s">
        <v>141</v>
      </c>
      <c r="C1062" s="56">
        <v>210911.41</v>
      </c>
      <c r="D1062" s="57">
        <v>1</v>
      </c>
      <c r="E1062" s="56">
        <v>0</v>
      </c>
      <c r="F1062" s="57">
        <v>0</v>
      </c>
      <c r="G1062" s="35">
        <v>210911.41</v>
      </c>
      <c r="H1062" s="36">
        <v>1</v>
      </c>
    </row>
    <row r="1063" spans="1:8" outlineLevel="3" x14ac:dyDescent="0.2">
      <c r="A1063" s="54"/>
      <c r="B1063" s="55" t="s">
        <v>142</v>
      </c>
      <c r="C1063" s="56">
        <v>210911.41</v>
      </c>
      <c r="D1063" s="57">
        <v>1</v>
      </c>
      <c r="E1063" s="56">
        <v>0</v>
      </c>
      <c r="F1063" s="57">
        <v>0</v>
      </c>
      <c r="G1063" s="35">
        <v>210911.41</v>
      </c>
      <c r="H1063" s="36">
        <v>1</v>
      </c>
    </row>
    <row r="1064" spans="1:8" outlineLevel="3" x14ac:dyDescent="0.2">
      <c r="A1064" s="54"/>
      <c r="B1064" s="55" t="s">
        <v>143</v>
      </c>
      <c r="C1064" s="56">
        <v>210911.41</v>
      </c>
      <c r="D1064" s="57">
        <v>1</v>
      </c>
      <c r="E1064" s="56">
        <v>0</v>
      </c>
      <c r="F1064" s="57">
        <v>0</v>
      </c>
      <c r="G1064" s="35">
        <v>210911.41</v>
      </c>
      <c r="H1064" s="36">
        <v>1</v>
      </c>
    </row>
    <row r="1065" spans="1:8" ht="12" outlineLevel="3" x14ac:dyDescent="0.2">
      <c r="A1065" s="54"/>
      <c r="B1065" s="55" t="s">
        <v>150</v>
      </c>
      <c r="C1065" s="56">
        <v>632734.23</v>
      </c>
      <c r="D1065" s="57">
        <v>3</v>
      </c>
      <c r="E1065" s="46">
        <v>0</v>
      </c>
      <c r="F1065" s="47">
        <v>0</v>
      </c>
      <c r="G1065" s="35">
        <v>632734.23</v>
      </c>
      <c r="H1065" s="36">
        <v>3</v>
      </c>
    </row>
    <row r="1066" spans="1:8" ht="12" outlineLevel="3" x14ac:dyDescent="0.2">
      <c r="A1066" s="54"/>
      <c r="B1066" s="55" t="s">
        <v>144</v>
      </c>
      <c r="C1066" s="56">
        <v>632734.23</v>
      </c>
      <c r="D1066" s="57">
        <v>3</v>
      </c>
      <c r="E1066" s="46">
        <v>-632734.23</v>
      </c>
      <c r="F1066" s="47">
        <v>-3</v>
      </c>
      <c r="G1066" s="35">
        <v>0</v>
      </c>
      <c r="H1066" s="36">
        <v>0</v>
      </c>
    </row>
    <row r="1067" spans="1:8" ht="12" outlineLevel="3" x14ac:dyDescent="0.2">
      <c r="A1067" s="54"/>
      <c r="B1067" s="55" t="s">
        <v>145</v>
      </c>
      <c r="C1067" s="56">
        <v>632734.23</v>
      </c>
      <c r="D1067" s="57">
        <v>3</v>
      </c>
      <c r="E1067" s="46">
        <v>0</v>
      </c>
      <c r="F1067" s="47">
        <v>0</v>
      </c>
      <c r="G1067" s="35">
        <v>632734.23</v>
      </c>
      <c r="H1067" s="36">
        <v>3</v>
      </c>
    </row>
    <row r="1068" spans="1:8" ht="12" outlineLevel="3" x14ac:dyDescent="0.2">
      <c r="A1068" s="54"/>
      <c r="B1068" s="55" t="s">
        <v>146</v>
      </c>
      <c r="C1068" s="56">
        <v>632734.23</v>
      </c>
      <c r="D1068" s="57">
        <v>3</v>
      </c>
      <c r="E1068" s="46">
        <v>0</v>
      </c>
      <c r="F1068" s="47">
        <v>0</v>
      </c>
      <c r="G1068" s="35">
        <v>632734.23</v>
      </c>
      <c r="H1068" s="36">
        <v>3</v>
      </c>
    </row>
    <row r="1069" spans="1:8" ht="12" outlineLevel="3" x14ac:dyDescent="0.2">
      <c r="A1069" s="54"/>
      <c r="B1069" s="55" t="s">
        <v>147</v>
      </c>
      <c r="C1069" s="56">
        <v>632734.23</v>
      </c>
      <c r="D1069" s="57">
        <v>3</v>
      </c>
      <c r="E1069" s="46">
        <v>0</v>
      </c>
      <c r="F1069" s="47">
        <v>0</v>
      </c>
      <c r="G1069" s="35">
        <v>632734.23</v>
      </c>
      <c r="H1069" s="36">
        <v>3</v>
      </c>
    </row>
    <row r="1070" spans="1:8" ht="12" outlineLevel="3" x14ac:dyDescent="0.2">
      <c r="A1070" s="54"/>
      <c r="B1070" s="55" t="s">
        <v>148</v>
      </c>
      <c r="C1070" s="56">
        <v>632734.23</v>
      </c>
      <c r="D1070" s="57">
        <v>3</v>
      </c>
      <c r="E1070" s="46">
        <v>0</v>
      </c>
      <c r="F1070" s="47">
        <v>0</v>
      </c>
      <c r="G1070" s="35">
        <v>632734.23</v>
      </c>
      <c r="H1070" s="36">
        <v>3</v>
      </c>
    </row>
    <row r="1071" spans="1:8" ht="21" outlineLevel="3" x14ac:dyDescent="0.2">
      <c r="A1071" s="51"/>
      <c r="B1071" s="51" t="s">
        <v>235</v>
      </c>
      <c r="C1071" s="52">
        <v>1432524.42</v>
      </c>
      <c r="D1071" s="53">
        <v>6</v>
      </c>
      <c r="E1071" s="52">
        <v>-477508.14</v>
      </c>
      <c r="F1071" s="58">
        <v>-2</v>
      </c>
      <c r="G1071" s="28">
        <v>955016.28</v>
      </c>
      <c r="H1071" s="29">
        <v>4</v>
      </c>
    </row>
    <row r="1072" spans="1:8" outlineLevel="3" x14ac:dyDescent="0.2">
      <c r="A1072" s="54"/>
      <c r="B1072" s="55" t="s">
        <v>150</v>
      </c>
      <c r="C1072" s="56">
        <v>238754.07</v>
      </c>
      <c r="D1072" s="57">
        <v>1</v>
      </c>
      <c r="E1072" s="56">
        <v>-238754.07</v>
      </c>
      <c r="F1072" s="57">
        <v>-1</v>
      </c>
      <c r="G1072" s="35">
        <v>0</v>
      </c>
      <c r="H1072" s="36">
        <v>0</v>
      </c>
    </row>
    <row r="1073" spans="1:8" outlineLevel="3" x14ac:dyDescent="0.2">
      <c r="A1073" s="54"/>
      <c r="B1073" s="55" t="s">
        <v>144</v>
      </c>
      <c r="C1073" s="56">
        <v>238754.07</v>
      </c>
      <c r="D1073" s="57">
        <v>1</v>
      </c>
      <c r="E1073" s="56">
        <v>-238754.07</v>
      </c>
      <c r="F1073" s="57">
        <v>-1</v>
      </c>
      <c r="G1073" s="35">
        <v>0</v>
      </c>
      <c r="H1073" s="36">
        <v>0</v>
      </c>
    </row>
    <row r="1074" spans="1:8" outlineLevel="3" x14ac:dyDescent="0.2">
      <c r="A1074" s="54"/>
      <c r="B1074" s="55" t="s">
        <v>145</v>
      </c>
      <c r="C1074" s="56">
        <v>238754.07</v>
      </c>
      <c r="D1074" s="57">
        <v>1</v>
      </c>
      <c r="E1074" s="56">
        <v>0</v>
      </c>
      <c r="F1074" s="57">
        <v>0</v>
      </c>
      <c r="G1074" s="35">
        <v>238754.07</v>
      </c>
      <c r="H1074" s="36">
        <v>1</v>
      </c>
    </row>
    <row r="1075" spans="1:8" outlineLevel="3" x14ac:dyDescent="0.2">
      <c r="A1075" s="54"/>
      <c r="B1075" s="55" t="s">
        <v>146</v>
      </c>
      <c r="C1075" s="56">
        <v>238754.07</v>
      </c>
      <c r="D1075" s="57">
        <v>1</v>
      </c>
      <c r="E1075" s="56">
        <v>0</v>
      </c>
      <c r="F1075" s="57">
        <v>0</v>
      </c>
      <c r="G1075" s="35">
        <v>238754.07</v>
      </c>
      <c r="H1075" s="36">
        <v>1</v>
      </c>
    </row>
    <row r="1076" spans="1:8" outlineLevel="3" x14ac:dyDescent="0.2">
      <c r="A1076" s="54"/>
      <c r="B1076" s="55" t="s">
        <v>147</v>
      </c>
      <c r="C1076" s="56">
        <v>238754.07</v>
      </c>
      <c r="D1076" s="57">
        <v>1</v>
      </c>
      <c r="E1076" s="56">
        <v>0</v>
      </c>
      <c r="F1076" s="57">
        <v>0</v>
      </c>
      <c r="G1076" s="35">
        <v>238754.07</v>
      </c>
      <c r="H1076" s="36">
        <v>1</v>
      </c>
    </row>
    <row r="1077" spans="1:8" outlineLevel="3" x14ac:dyDescent="0.2">
      <c r="A1077" s="54"/>
      <c r="B1077" s="55" t="s">
        <v>148</v>
      </c>
      <c r="C1077" s="56">
        <v>238754.07</v>
      </c>
      <c r="D1077" s="57">
        <v>1</v>
      </c>
      <c r="E1077" s="56">
        <v>0</v>
      </c>
      <c r="F1077" s="57">
        <v>0</v>
      </c>
      <c r="G1077" s="35">
        <v>238754.07</v>
      </c>
      <c r="H1077" s="36">
        <v>1</v>
      </c>
    </row>
    <row r="1078" spans="1:8" ht="21" outlineLevel="3" x14ac:dyDescent="0.2">
      <c r="A1078" s="51"/>
      <c r="B1078" s="51" t="s">
        <v>236</v>
      </c>
      <c r="C1078" s="52">
        <v>4752101.55</v>
      </c>
      <c r="D1078" s="53">
        <v>35</v>
      </c>
      <c r="E1078" s="52">
        <v>-814645.98</v>
      </c>
      <c r="F1078" s="58">
        <v>-6</v>
      </c>
      <c r="G1078" s="28">
        <v>3937455.57</v>
      </c>
      <c r="H1078" s="29">
        <v>29</v>
      </c>
    </row>
    <row r="1079" spans="1:8" outlineLevel="3" x14ac:dyDescent="0.2">
      <c r="A1079" s="54"/>
      <c r="B1079" s="55" t="s">
        <v>142</v>
      </c>
      <c r="C1079" s="56">
        <v>135774.32999999999</v>
      </c>
      <c r="D1079" s="57">
        <v>1</v>
      </c>
      <c r="E1079" s="56">
        <v>0</v>
      </c>
      <c r="F1079" s="57">
        <v>0</v>
      </c>
      <c r="G1079" s="35">
        <v>135774.32999999999</v>
      </c>
      <c r="H1079" s="36">
        <v>1</v>
      </c>
    </row>
    <row r="1080" spans="1:8" ht="12" outlineLevel="3" x14ac:dyDescent="0.2">
      <c r="A1080" s="54"/>
      <c r="B1080" s="55" t="s">
        <v>150</v>
      </c>
      <c r="C1080" s="56">
        <v>814645.98</v>
      </c>
      <c r="D1080" s="57">
        <v>6</v>
      </c>
      <c r="E1080" s="46">
        <v>-135774.32999999999</v>
      </c>
      <c r="F1080" s="47">
        <v>-1</v>
      </c>
      <c r="G1080" s="35">
        <v>678871.65</v>
      </c>
      <c r="H1080" s="36">
        <v>5</v>
      </c>
    </row>
    <row r="1081" spans="1:8" ht="12" outlineLevel="3" x14ac:dyDescent="0.2">
      <c r="A1081" s="54"/>
      <c r="B1081" s="55" t="s">
        <v>144</v>
      </c>
      <c r="C1081" s="56">
        <v>814645.98</v>
      </c>
      <c r="D1081" s="57">
        <v>6</v>
      </c>
      <c r="E1081" s="46">
        <v>-678871.65</v>
      </c>
      <c r="F1081" s="47">
        <v>-5</v>
      </c>
      <c r="G1081" s="35">
        <v>135774.32999999999</v>
      </c>
      <c r="H1081" s="36">
        <v>1</v>
      </c>
    </row>
    <row r="1082" spans="1:8" ht="12" outlineLevel="3" x14ac:dyDescent="0.2">
      <c r="A1082" s="54"/>
      <c r="B1082" s="55" t="s">
        <v>145</v>
      </c>
      <c r="C1082" s="56">
        <v>814645.98</v>
      </c>
      <c r="D1082" s="57">
        <v>6</v>
      </c>
      <c r="E1082" s="46">
        <v>0</v>
      </c>
      <c r="F1082" s="47">
        <v>0</v>
      </c>
      <c r="G1082" s="35">
        <v>814645.98</v>
      </c>
      <c r="H1082" s="36">
        <v>6</v>
      </c>
    </row>
    <row r="1083" spans="1:8" ht="12" outlineLevel="3" x14ac:dyDescent="0.2">
      <c r="A1083" s="54"/>
      <c r="B1083" s="55" t="s">
        <v>146</v>
      </c>
      <c r="C1083" s="56">
        <v>814645.98</v>
      </c>
      <c r="D1083" s="57">
        <v>6</v>
      </c>
      <c r="E1083" s="46">
        <v>0</v>
      </c>
      <c r="F1083" s="47">
        <v>0</v>
      </c>
      <c r="G1083" s="35">
        <v>814645.98</v>
      </c>
      <c r="H1083" s="36">
        <v>6</v>
      </c>
    </row>
    <row r="1084" spans="1:8" ht="12" outlineLevel="3" x14ac:dyDescent="0.2">
      <c r="A1084" s="54"/>
      <c r="B1084" s="55" t="s">
        <v>147</v>
      </c>
      <c r="C1084" s="56">
        <v>814645.98</v>
      </c>
      <c r="D1084" s="57">
        <v>6</v>
      </c>
      <c r="E1084" s="46">
        <v>0</v>
      </c>
      <c r="F1084" s="47">
        <v>0</v>
      </c>
      <c r="G1084" s="35">
        <v>814645.98</v>
      </c>
      <c r="H1084" s="36">
        <v>6</v>
      </c>
    </row>
    <row r="1085" spans="1:8" ht="12" outlineLevel="3" x14ac:dyDescent="0.2">
      <c r="A1085" s="54"/>
      <c r="B1085" s="55" t="s">
        <v>148</v>
      </c>
      <c r="C1085" s="56">
        <v>543097.31999999995</v>
      </c>
      <c r="D1085" s="57">
        <v>4</v>
      </c>
      <c r="E1085" s="46">
        <v>0</v>
      </c>
      <c r="F1085" s="47">
        <v>0</v>
      </c>
      <c r="G1085" s="35">
        <v>543097.31999999995</v>
      </c>
      <c r="H1085" s="36">
        <v>4</v>
      </c>
    </row>
    <row r="1086" spans="1:8" ht="21" outlineLevel="3" x14ac:dyDescent="0.2">
      <c r="A1086" s="51"/>
      <c r="B1086" s="51" t="s">
        <v>270</v>
      </c>
      <c r="C1086" s="52">
        <v>1966509.24</v>
      </c>
      <c r="D1086" s="53">
        <v>12</v>
      </c>
      <c r="E1086" s="52">
        <v>-327751.53999999998</v>
      </c>
      <c r="F1086" s="58">
        <v>-2</v>
      </c>
      <c r="G1086" s="28">
        <v>1638757.7</v>
      </c>
      <c r="H1086" s="29">
        <v>10</v>
      </c>
    </row>
    <row r="1087" spans="1:8" outlineLevel="3" x14ac:dyDescent="0.2">
      <c r="A1087" s="54"/>
      <c r="B1087" s="55" t="s">
        <v>142</v>
      </c>
      <c r="C1087" s="56">
        <v>163875.76999999999</v>
      </c>
      <c r="D1087" s="57">
        <v>1</v>
      </c>
      <c r="E1087" s="56">
        <v>0</v>
      </c>
      <c r="F1087" s="57">
        <v>0</v>
      </c>
      <c r="G1087" s="35">
        <v>163875.76999999999</v>
      </c>
      <c r="H1087" s="36">
        <v>1</v>
      </c>
    </row>
    <row r="1088" spans="1:8" outlineLevel="3" x14ac:dyDescent="0.2">
      <c r="A1088" s="54"/>
      <c r="B1088" s="55" t="s">
        <v>143</v>
      </c>
      <c r="C1088" s="56">
        <v>163875.76999999999</v>
      </c>
      <c r="D1088" s="57">
        <v>1</v>
      </c>
      <c r="E1088" s="56">
        <v>0</v>
      </c>
      <c r="F1088" s="57">
        <v>0</v>
      </c>
      <c r="G1088" s="35">
        <v>163875.76999999999</v>
      </c>
      <c r="H1088" s="36">
        <v>1</v>
      </c>
    </row>
    <row r="1089" spans="1:8" ht="12" outlineLevel="3" x14ac:dyDescent="0.2">
      <c r="A1089" s="54"/>
      <c r="B1089" s="55" t="s">
        <v>150</v>
      </c>
      <c r="C1089" s="56">
        <v>491627.31</v>
      </c>
      <c r="D1089" s="57">
        <v>3</v>
      </c>
      <c r="E1089" s="46">
        <v>-163875.76999999999</v>
      </c>
      <c r="F1089" s="47">
        <v>-1</v>
      </c>
      <c r="G1089" s="35">
        <v>327751.53999999998</v>
      </c>
      <c r="H1089" s="36">
        <v>2</v>
      </c>
    </row>
    <row r="1090" spans="1:8" outlineLevel="3" x14ac:dyDescent="0.2">
      <c r="A1090" s="54"/>
      <c r="B1090" s="55" t="s">
        <v>144</v>
      </c>
      <c r="C1090" s="56">
        <v>163875.76999999999</v>
      </c>
      <c r="D1090" s="57">
        <v>1</v>
      </c>
      <c r="E1090" s="56">
        <v>-163875.76999999999</v>
      </c>
      <c r="F1090" s="57">
        <v>-1</v>
      </c>
      <c r="G1090" s="35">
        <v>0</v>
      </c>
      <c r="H1090" s="36">
        <v>0</v>
      </c>
    </row>
    <row r="1091" spans="1:8" ht="12" outlineLevel="3" x14ac:dyDescent="0.2">
      <c r="A1091" s="54"/>
      <c r="B1091" s="55" t="s">
        <v>145</v>
      </c>
      <c r="C1091" s="56">
        <v>327751.53999999998</v>
      </c>
      <c r="D1091" s="57">
        <v>2</v>
      </c>
      <c r="E1091" s="46">
        <v>0</v>
      </c>
      <c r="F1091" s="47">
        <v>0</v>
      </c>
      <c r="G1091" s="35">
        <v>327751.53999999998</v>
      </c>
      <c r="H1091" s="36">
        <v>2</v>
      </c>
    </row>
    <row r="1092" spans="1:8" outlineLevel="3" x14ac:dyDescent="0.2">
      <c r="A1092" s="54"/>
      <c r="B1092" s="55" t="s">
        <v>146</v>
      </c>
      <c r="C1092" s="56">
        <v>163875.76999999999</v>
      </c>
      <c r="D1092" s="57">
        <v>1</v>
      </c>
      <c r="E1092" s="56">
        <v>0</v>
      </c>
      <c r="F1092" s="57">
        <v>0</v>
      </c>
      <c r="G1092" s="35">
        <v>163875.76999999999</v>
      </c>
      <c r="H1092" s="36">
        <v>1</v>
      </c>
    </row>
    <row r="1093" spans="1:8" ht="12" outlineLevel="3" x14ac:dyDescent="0.2">
      <c r="A1093" s="54"/>
      <c r="B1093" s="55" t="s">
        <v>147</v>
      </c>
      <c r="C1093" s="56">
        <v>327751.53999999998</v>
      </c>
      <c r="D1093" s="57">
        <v>2</v>
      </c>
      <c r="E1093" s="46">
        <v>0</v>
      </c>
      <c r="F1093" s="47">
        <v>0</v>
      </c>
      <c r="G1093" s="35">
        <v>327751.53999999998</v>
      </c>
      <c r="H1093" s="36">
        <v>2</v>
      </c>
    </row>
    <row r="1094" spans="1:8" outlineLevel="3" x14ac:dyDescent="0.2">
      <c r="A1094" s="54"/>
      <c r="B1094" s="55" t="s">
        <v>148</v>
      </c>
      <c r="C1094" s="56">
        <v>163875.76999999999</v>
      </c>
      <c r="D1094" s="57">
        <v>1</v>
      </c>
      <c r="E1094" s="56">
        <v>0</v>
      </c>
      <c r="F1094" s="57">
        <v>0</v>
      </c>
      <c r="G1094" s="35">
        <v>163875.76999999999</v>
      </c>
      <c r="H1094" s="36">
        <v>1</v>
      </c>
    </row>
    <row r="1095" spans="1:8" ht="21" outlineLevel="3" x14ac:dyDescent="0.2">
      <c r="A1095" s="51"/>
      <c r="B1095" s="51" t="s">
        <v>237</v>
      </c>
      <c r="C1095" s="52">
        <v>203665.23</v>
      </c>
      <c r="D1095" s="53">
        <v>1</v>
      </c>
      <c r="E1095" s="52">
        <v>0</v>
      </c>
      <c r="F1095" s="58">
        <v>0</v>
      </c>
      <c r="G1095" s="28">
        <v>203665.23</v>
      </c>
      <c r="H1095" s="29">
        <v>1</v>
      </c>
    </row>
    <row r="1096" spans="1:8" outlineLevel="3" x14ac:dyDescent="0.2">
      <c r="A1096" s="54"/>
      <c r="B1096" s="55" t="s">
        <v>142</v>
      </c>
      <c r="C1096" s="56">
        <v>203665.23</v>
      </c>
      <c r="D1096" s="57">
        <v>1</v>
      </c>
      <c r="E1096" s="56">
        <v>0</v>
      </c>
      <c r="F1096" s="57">
        <v>0</v>
      </c>
      <c r="G1096" s="35">
        <v>203665.23</v>
      </c>
      <c r="H1096" s="36">
        <v>1</v>
      </c>
    </row>
    <row r="1097" spans="1:8" outlineLevel="3" x14ac:dyDescent="0.2">
      <c r="A1097" s="54"/>
      <c r="B1097" s="55" t="s">
        <v>143</v>
      </c>
      <c r="C1097" s="59"/>
      <c r="D1097" s="59"/>
      <c r="E1097" s="56">
        <v>0</v>
      </c>
      <c r="F1097" s="57">
        <v>0</v>
      </c>
      <c r="G1097" s="35">
        <v>0</v>
      </c>
      <c r="H1097" s="36">
        <v>0</v>
      </c>
    </row>
    <row r="1098" spans="1:8" ht="21" outlineLevel="3" x14ac:dyDescent="0.2">
      <c r="A1098" s="51"/>
      <c r="B1098" s="51" t="s">
        <v>238</v>
      </c>
      <c r="C1098" s="52">
        <v>9826449.3599999994</v>
      </c>
      <c r="D1098" s="53">
        <v>56</v>
      </c>
      <c r="E1098" s="52">
        <v>0</v>
      </c>
      <c r="F1098" s="58">
        <v>0</v>
      </c>
      <c r="G1098" s="28">
        <v>9826449.3599999994</v>
      </c>
      <c r="H1098" s="29">
        <v>56</v>
      </c>
    </row>
    <row r="1099" spans="1:8" ht="12" outlineLevel="3" x14ac:dyDescent="0.2">
      <c r="A1099" s="54"/>
      <c r="B1099" s="55" t="s">
        <v>138</v>
      </c>
      <c r="C1099" s="56">
        <v>526416.93000000005</v>
      </c>
      <c r="D1099" s="57">
        <v>3</v>
      </c>
      <c r="E1099" s="46">
        <v>0</v>
      </c>
      <c r="F1099" s="47">
        <v>0</v>
      </c>
      <c r="G1099" s="35">
        <v>526416.93000000005</v>
      </c>
      <c r="H1099" s="36">
        <v>3</v>
      </c>
    </row>
    <row r="1100" spans="1:8" outlineLevel="3" x14ac:dyDescent="0.2">
      <c r="A1100" s="54"/>
      <c r="B1100" s="55" t="s">
        <v>139</v>
      </c>
      <c r="C1100" s="56">
        <v>350944.62</v>
      </c>
      <c r="D1100" s="57">
        <v>2</v>
      </c>
      <c r="E1100" s="56">
        <v>0</v>
      </c>
      <c r="F1100" s="57">
        <v>0</v>
      </c>
      <c r="G1100" s="35">
        <v>350944.62</v>
      </c>
      <c r="H1100" s="36">
        <v>2</v>
      </c>
    </row>
    <row r="1101" spans="1:8" outlineLevel="3" x14ac:dyDescent="0.2">
      <c r="A1101" s="54"/>
      <c r="B1101" s="55" t="s">
        <v>141</v>
      </c>
      <c r="C1101" s="56">
        <v>350944.62</v>
      </c>
      <c r="D1101" s="57">
        <v>2</v>
      </c>
      <c r="E1101" s="56">
        <v>0</v>
      </c>
      <c r="F1101" s="57">
        <v>0</v>
      </c>
      <c r="G1101" s="35">
        <v>350944.62</v>
      </c>
      <c r="H1101" s="36">
        <v>2</v>
      </c>
    </row>
    <row r="1102" spans="1:8" ht="12" outlineLevel="3" x14ac:dyDescent="0.2">
      <c r="A1102" s="54"/>
      <c r="B1102" s="55" t="s">
        <v>142</v>
      </c>
      <c r="C1102" s="56">
        <v>1228306.17</v>
      </c>
      <c r="D1102" s="57">
        <v>7</v>
      </c>
      <c r="E1102" s="46">
        <v>0</v>
      </c>
      <c r="F1102" s="47">
        <v>0</v>
      </c>
      <c r="G1102" s="35">
        <v>1228306.17</v>
      </c>
      <c r="H1102" s="36">
        <v>7</v>
      </c>
    </row>
    <row r="1103" spans="1:8" ht="12" outlineLevel="3" x14ac:dyDescent="0.2">
      <c r="A1103" s="54"/>
      <c r="B1103" s="55" t="s">
        <v>143</v>
      </c>
      <c r="C1103" s="56">
        <v>877361.55</v>
      </c>
      <c r="D1103" s="57">
        <v>5</v>
      </c>
      <c r="E1103" s="46">
        <v>0</v>
      </c>
      <c r="F1103" s="47">
        <v>0</v>
      </c>
      <c r="G1103" s="35">
        <v>877361.55</v>
      </c>
      <c r="H1103" s="36">
        <v>5</v>
      </c>
    </row>
    <row r="1104" spans="1:8" ht="12" outlineLevel="3" x14ac:dyDescent="0.2">
      <c r="A1104" s="54"/>
      <c r="B1104" s="55" t="s">
        <v>150</v>
      </c>
      <c r="C1104" s="56">
        <v>1052833.8600000001</v>
      </c>
      <c r="D1104" s="57">
        <v>6</v>
      </c>
      <c r="E1104" s="46">
        <v>0</v>
      </c>
      <c r="F1104" s="47">
        <v>0</v>
      </c>
      <c r="G1104" s="35">
        <v>1052833.8600000001</v>
      </c>
      <c r="H1104" s="36">
        <v>6</v>
      </c>
    </row>
    <row r="1105" spans="1:8" ht="12" outlineLevel="3" x14ac:dyDescent="0.2">
      <c r="A1105" s="54"/>
      <c r="B1105" s="55" t="s">
        <v>144</v>
      </c>
      <c r="C1105" s="56">
        <v>1052833.8600000001</v>
      </c>
      <c r="D1105" s="57">
        <v>6</v>
      </c>
      <c r="E1105" s="46">
        <v>0</v>
      </c>
      <c r="F1105" s="47">
        <v>0</v>
      </c>
      <c r="G1105" s="35">
        <v>1052833.8600000001</v>
      </c>
      <c r="H1105" s="36">
        <v>6</v>
      </c>
    </row>
    <row r="1106" spans="1:8" ht="12" outlineLevel="3" x14ac:dyDescent="0.2">
      <c r="A1106" s="54"/>
      <c r="B1106" s="55" t="s">
        <v>145</v>
      </c>
      <c r="C1106" s="56">
        <v>1228306.17</v>
      </c>
      <c r="D1106" s="57">
        <v>7</v>
      </c>
      <c r="E1106" s="46">
        <v>0</v>
      </c>
      <c r="F1106" s="45">
        <v>0</v>
      </c>
      <c r="G1106" s="35">
        <v>1228306.17</v>
      </c>
      <c r="H1106" s="36">
        <v>7</v>
      </c>
    </row>
    <row r="1107" spans="1:8" ht="12" outlineLevel="3" x14ac:dyDescent="0.2">
      <c r="A1107" s="54"/>
      <c r="B1107" s="55" t="s">
        <v>146</v>
      </c>
      <c r="C1107" s="56">
        <v>1052833.8600000001</v>
      </c>
      <c r="D1107" s="57">
        <v>6</v>
      </c>
      <c r="E1107" s="46">
        <v>0</v>
      </c>
      <c r="F1107" s="45">
        <v>0</v>
      </c>
      <c r="G1107" s="35">
        <v>1052833.8600000001</v>
      </c>
      <c r="H1107" s="36">
        <v>6</v>
      </c>
    </row>
    <row r="1108" spans="1:8" ht="12" outlineLevel="3" x14ac:dyDescent="0.2">
      <c r="A1108" s="54"/>
      <c r="B1108" s="55" t="s">
        <v>147</v>
      </c>
      <c r="C1108" s="56">
        <v>1052833.8600000001</v>
      </c>
      <c r="D1108" s="57">
        <v>6</v>
      </c>
      <c r="E1108" s="46">
        <v>0</v>
      </c>
      <c r="F1108" s="45">
        <v>0</v>
      </c>
      <c r="G1108" s="35">
        <v>1052833.8600000001</v>
      </c>
      <c r="H1108" s="36">
        <v>6</v>
      </c>
    </row>
    <row r="1109" spans="1:8" ht="12" outlineLevel="3" x14ac:dyDescent="0.2">
      <c r="A1109" s="54"/>
      <c r="B1109" s="55" t="s">
        <v>148</v>
      </c>
      <c r="C1109" s="56">
        <v>1052833.8600000001</v>
      </c>
      <c r="D1109" s="57">
        <v>6</v>
      </c>
      <c r="E1109" s="46">
        <v>0</v>
      </c>
      <c r="F1109" s="45">
        <v>0</v>
      </c>
      <c r="G1109" s="35">
        <v>1052833.8600000001</v>
      </c>
      <c r="H1109" s="36">
        <v>6</v>
      </c>
    </row>
    <row r="1110" spans="1:8" x14ac:dyDescent="0.2">
      <c r="A1110" s="156" t="s">
        <v>151</v>
      </c>
      <c r="B1110" s="156" t="s">
        <v>16</v>
      </c>
      <c r="C1110" s="157">
        <v>110016018.98</v>
      </c>
      <c r="D1110" s="159">
        <v>619</v>
      </c>
      <c r="E1110" s="157">
        <v>22057020.239999998</v>
      </c>
      <c r="F1110" s="159">
        <v>139</v>
      </c>
      <c r="G1110" s="157">
        <v>132073039.22</v>
      </c>
      <c r="H1110" s="159">
        <v>758</v>
      </c>
    </row>
    <row r="1111" spans="1:8" outlineLevel="1" x14ac:dyDescent="0.2">
      <c r="A1111" s="26"/>
      <c r="B1111" s="27" t="s">
        <v>253</v>
      </c>
      <c r="C1111" s="28">
        <v>8395793.4000000004</v>
      </c>
      <c r="D1111" s="37">
        <v>30</v>
      </c>
      <c r="E1111" s="28">
        <v>2518738.02</v>
      </c>
      <c r="F1111" s="37">
        <v>9</v>
      </c>
      <c r="G1111" s="28">
        <v>10914531.42</v>
      </c>
      <c r="H1111" s="29">
        <v>39</v>
      </c>
    </row>
    <row r="1112" spans="1:8" outlineLevel="2" x14ac:dyDescent="0.2">
      <c r="A1112" s="30"/>
      <c r="B1112" s="31" t="s">
        <v>138</v>
      </c>
      <c r="C1112" s="32">
        <v>839579.34</v>
      </c>
      <c r="D1112" s="33">
        <v>3</v>
      </c>
      <c r="E1112" s="32">
        <v>0</v>
      </c>
      <c r="F1112" s="33">
        <v>0</v>
      </c>
      <c r="G1112" s="35">
        <v>839579.34</v>
      </c>
      <c r="H1112" s="36">
        <v>3</v>
      </c>
    </row>
    <row r="1113" spans="1:8" x14ac:dyDescent="0.2">
      <c r="A1113" s="30"/>
      <c r="B1113" s="31" t="s">
        <v>139</v>
      </c>
      <c r="C1113" s="32">
        <v>839579.34</v>
      </c>
      <c r="D1113" s="33">
        <v>3</v>
      </c>
      <c r="E1113" s="32">
        <v>0</v>
      </c>
      <c r="F1113" s="33">
        <v>0</v>
      </c>
      <c r="G1113" s="35">
        <v>839579.34</v>
      </c>
      <c r="H1113" s="36">
        <v>3</v>
      </c>
    </row>
    <row r="1114" spans="1:8" x14ac:dyDescent="0.2">
      <c r="A1114" s="30"/>
      <c r="B1114" s="31" t="s">
        <v>140</v>
      </c>
      <c r="C1114" s="32">
        <v>559719.56000000006</v>
      </c>
      <c r="D1114" s="33">
        <v>2</v>
      </c>
      <c r="E1114" s="32">
        <v>0</v>
      </c>
      <c r="F1114" s="33">
        <v>0</v>
      </c>
      <c r="G1114" s="35">
        <v>559719.56000000006</v>
      </c>
      <c r="H1114" s="36">
        <v>2</v>
      </c>
    </row>
    <row r="1115" spans="1:8" x14ac:dyDescent="0.2">
      <c r="A1115" s="30"/>
      <c r="B1115" s="31" t="s">
        <v>141</v>
      </c>
      <c r="C1115" s="32">
        <v>559719.56000000006</v>
      </c>
      <c r="D1115" s="33">
        <v>2</v>
      </c>
      <c r="E1115" s="32">
        <v>0</v>
      </c>
      <c r="F1115" s="33">
        <v>0</v>
      </c>
      <c r="G1115" s="35">
        <v>559719.56000000006</v>
      </c>
      <c r="H1115" s="36">
        <v>2</v>
      </c>
    </row>
    <row r="1116" spans="1:8" x14ac:dyDescent="0.2">
      <c r="A1116" s="30"/>
      <c r="B1116" s="31" t="s">
        <v>142</v>
      </c>
      <c r="C1116" s="32">
        <v>839579.34</v>
      </c>
      <c r="D1116" s="33">
        <v>3</v>
      </c>
      <c r="E1116" s="32">
        <v>0</v>
      </c>
      <c r="F1116" s="33">
        <v>0</v>
      </c>
      <c r="G1116" s="35">
        <v>839579.34</v>
      </c>
      <c r="H1116" s="36">
        <v>3</v>
      </c>
    </row>
    <row r="1117" spans="1:8" x14ac:dyDescent="0.2">
      <c r="A1117" s="30"/>
      <c r="B1117" s="31" t="s">
        <v>143</v>
      </c>
      <c r="C1117" s="32">
        <v>559719.56000000006</v>
      </c>
      <c r="D1117" s="33">
        <v>2</v>
      </c>
      <c r="E1117" s="32">
        <v>0</v>
      </c>
      <c r="F1117" s="34">
        <v>0</v>
      </c>
      <c r="G1117" s="35">
        <v>559719.56000000006</v>
      </c>
      <c r="H1117" s="36">
        <v>2</v>
      </c>
    </row>
    <row r="1118" spans="1:8" x14ac:dyDescent="0.2">
      <c r="A1118" s="30"/>
      <c r="B1118" s="31" t="s">
        <v>150</v>
      </c>
      <c r="C1118" s="32">
        <v>839579.34</v>
      </c>
      <c r="D1118" s="33">
        <v>3</v>
      </c>
      <c r="E1118" s="32">
        <v>1399298.9</v>
      </c>
      <c r="F1118" s="33">
        <v>5</v>
      </c>
      <c r="G1118" s="35">
        <v>2238878.2400000002</v>
      </c>
      <c r="H1118" s="36">
        <v>8</v>
      </c>
    </row>
    <row r="1119" spans="1:8" x14ac:dyDescent="0.2">
      <c r="A1119" s="30"/>
      <c r="B1119" s="31" t="s">
        <v>144</v>
      </c>
      <c r="C1119" s="32">
        <v>559719.56000000006</v>
      </c>
      <c r="D1119" s="33">
        <v>2</v>
      </c>
      <c r="E1119" s="32">
        <v>1119439.1200000001</v>
      </c>
      <c r="F1119" s="34">
        <v>4</v>
      </c>
      <c r="G1119" s="35">
        <v>1679158.68</v>
      </c>
      <c r="H1119" s="36">
        <v>6</v>
      </c>
    </row>
    <row r="1120" spans="1:8" x14ac:dyDescent="0.2">
      <c r="A1120" s="30"/>
      <c r="B1120" s="31" t="s">
        <v>145</v>
      </c>
      <c r="C1120" s="32">
        <v>839579.34</v>
      </c>
      <c r="D1120" s="33">
        <v>3</v>
      </c>
      <c r="E1120" s="32">
        <v>0</v>
      </c>
      <c r="F1120" s="33">
        <v>0</v>
      </c>
      <c r="G1120" s="35">
        <v>839579.34</v>
      </c>
      <c r="H1120" s="36">
        <v>3</v>
      </c>
    </row>
    <row r="1121" spans="1:8" x14ac:dyDescent="0.2">
      <c r="A1121" s="30"/>
      <c r="B1121" s="31" t="s">
        <v>146</v>
      </c>
      <c r="C1121" s="32">
        <v>559719.56000000006</v>
      </c>
      <c r="D1121" s="33">
        <v>2</v>
      </c>
      <c r="E1121" s="32">
        <v>0</v>
      </c>
      <c r="F1121" s="33">
        <v>0</v>
      </c>
      <c r="G1121" s="35">
        <v>559719.56000000006</v>
      </c>
      <c r="H1121" s="36">
        <v>2</v>
      </c>
    </row>
    <row r="1122" spans="1:8" x14ac:dyDescent="0.2">
      <c r="A1122" s="30"/>
      <c r="B1122" s="31" t="s">
        <v>147</v>
      </c>
      <c r="C1122" s="32">
        <v>839579.34</v>
      </c>
      <c r="D1122" s="33">
        <v>3</v>
      </c>
      <c r="E1122" s="32">
        <v>0</v>
      </c>
      <c r="F1122" s="33">
        <v>0</v>
      </c>
      <c r="G1122" s="35">
        <v>839579.34</v>
      </c>
      <c r="H1122" s="36">
        <v>3</v>
      </c>
    </row>
    <row r="1123" spans="1:8" x14ac:dyDescent="0.2">
      <c r="A1123" s="30"/>
      <c r="B1123" s="31" t="s">
        <v>148</v>
      </c>
      <c r="C1123" s="32">
        <v>559719.56000000006</v>
      </c>
      <c r="D1123" s="33">
        <v>2</v>
      </c>
      <c r="E1123" s="32">
        <v>0</v>
      </c>
      <c r="F1123" s="33">
        <v>0</v>
      </c>
      <c r="G1123" s="35">
        <v>559719.56000000006</v>
      </c>
      <c r="H1123" s="36">
        <v>2</v>
      </c>
    </row>
    <row r="1124" spans="1:8" x14ac:dyDescent="0.2">
      <c r="A1124" s="26"/>
      <c r="B1124" s="27" t="s">
        <v>254</v>
      </c>
      <c r="C1124" s="28">
        <v>2861288.15</v>
      </c>
      <c r="D1124" s="37">
        <v>5</v>
      </c>
      <c r="E1124" s="28">
        <v>-2861288.15</v>
      </c>
      <c r="F1124" s="37">
        <v>-5</v>
      </c>
      <c r="G1124" s="28">
        <v>0</v>
      </c>
      <c r="H1124" s="29">
        <v>0</v>
      </c>
    </row>
    <row r="1125" spans="1:8" x14ac:dyDescent="0.2">
      <c r="A1125" s="30"/>
      <c r="B1125" s="31" t="s">
        <v>138</v>
      </c>
      <c r="C1125" s="32">
        <v>572257.63</v>
      </c>
      <c r="D1125" s="33">
        <v>1</v>
      </c>
      <c r="E1125" s="32">
        <v>-572257.63</v>
      </c>
      <c r="F1125" s="34">
        <v>-1</v>
      </c>
      <c r="G1125" s="35">
        <v>0</v>
      </c>
      <c r="H1125" s="36">
        <v>0</v>
      </c>
    </row>
    <row r="1126" spans="1:8" x14ac:dyDescent="0.2">
      <c r="A1126" s="30"/>
      <c r="B1126" s="31" t="s">
        <v>139</v>
      </c>
      <c r="C1126" s="32">
        <v>572257.63</v>
      </c>
      <c r="D1126" s="33">
        <v>1</v>
      </c>
      <c r="E1126" s="32">
        <v>-572257.63</v>
      </c>
      <c r="F1126" s="34">
        <v>-1</v>
      </c>
      <c r="G1126" s="35">
        <v>0</v>
      </c>
      <c r="H1126" s="36">
        <v>0</v>
      </c>
    </row>
    <row r="1127" spans="1:8" x14ac:dyDescent="0.2">
      <c r="A1127" s="30"/>
      <c r="B1127" s="31" t="s">
        <v>140</v>
      </c>
      <c r="C1127" s="32">
        <v>572257.63</v>
      </c>
      <c r="D1127" s="33">
        <v>1</v>
      </c>
      <c r="E1127" s="32">
        <v>-572257.63</v>
      </c>
      <c r="F1127" s="34">
        <v>-1</v>
      </c>
      <c r="G1127" s="35">
        <v>0</v>
      </c>
      <c r="H1127" s="36">
        <v>0</v>
      </c>
    </row>
    <row r="1128" spans="1:8" x14ac:dyDescent="0.2">
      <c r="A1128" s="30"/>
      <c r="B1128" s="31" t="s">
        <v>141</v>
      </c>
      <c r="C1128" s="32">
        <v>572257.63</v>
      </c>
      <c r="D1128" s="33">
        <v>1</v>
      </c>
      <c r="E1128" s="32">
        <v>-572257.63</v>
      </c>
      <c r="F1128" s="34">
        <v>-1</v>
      </c>
      <c r="G1128" s="35">
        <v>0</v>
      </c>
      <c r="H1128" s="36">
        <v>0</v>
      </c>
    </row>
    <row r="1129" spans="1:8" x14ac:dyDescent="0.2">
      <c r="A1129" s="30"/>
      <c r="B1129" s="31" t="s">
        <v>142</v>
      </c>
      <c r="C1129" s="32">
        <v>572257.63</v>
      </c>
      <c r="D1129" s="33">
        <v>1</v>
      </c>
      <c r="E1129" s="32">
        <v>-572257.63</v>
      </c>
      <c r="F1129" s="34">
        <v>-1</v>
      </c>
      <c r="G1129" s="35">
        <v>0</v>
      </c>
      <c r="H1129" s="36">
        <v>0</v>
      </c>
    </row>
    <row r="1130" spans="1:8" x14ac:dyDescent="0.2">
      <c r="A1130" s="26"/>
      <c r="B1130" s="27" t="s">
        <v>226</v>
      </c>
      <c r="C1130" s="28">
        <v>2662223.6</v>
      </c>
      <c r="D1130" s="37">
        <v>20</v>
      </c>
      <c r="E1130" s="28">
        <v>-266222.36</v>
      </c>
      <c r="F1130" s="29">
        <v>-2</v>
      </c>
      <c r="G1130" s="28">
        <v>2396001.2400000002</v>
      </c>
      <c r="H1130" s="29">
        <v>18</v>
      </c>
    </row>
    <row r="1131" spans="1:8" x14ac:dyDescent="0.2">
      <c r="A1131" s="30"/>
      <c r="B1131" s="31" t="s">
        <v>138</v>
      </c>
      <c r="C1131" s="32">
        <v>266222.36</v>
      </c>
      <c r="D1131" s="33">
        <v>2</v>
      </c>
      <c r="E1131" s="32">
        <v>0</v>
      </c>
      <c r="F1131" s="33">
        <v>0</v>
      </c>
      <c r="G1131" s="35">
        <v>266222.36</v>
      </c>
      <c r="H1131" s="36">
        <v>2</v>
      </c>
    </row>
    <row r="1132" spans="1:8" x14ac:dyDescent="0.2">
      <c r="A1132" s="30"/>
      <c r="B1132" s="31" t="s">
        <v>139</v>
      </c>
      <c r="C1132" s="32">
        <v>266222.36</v>
      </c>
      <c r="D1132" s="33">
        <v>2</v>
      </c>
      <c r="E1132" s="32">
        <v>0</v>
      </c>
      <c r="F1132" s="34">
        <v>0</v>
      </c>
      <c r="G1132" s="35">
        <v>266222.36</v>
      </c>
      <c r="H1132" s="36">
        <v>2</v>
      </c>
    </row>
    <row r="1133" spans="1:8" x14ac:dyDescent="0.2">
      <c r="A1133" s="30"/>
      <c r="B1133" s="31" t="s">
        <v>140</v>
      </c>
      <c r="C1133" s="32">
        <v>266222.36</v>
      </c>
      <c r="D1133" s="33">
        <v>2</v>
      </c>
      <c r="E1133" s="32">
        <v>0</v>
      </c>
      <c r="F1133" s="34">
        <v>0</v>
      </c>
      <c r="G1133" s="35">
        <v>266222.36</v>
      </c>
      <c r="H1133" s="36">
        <v>2</v>
      </c>
    </row>
    <row r="1134" spans="1:8" x14ac:dyDescent="0.2">
      <c r="A1134" s="30"/>
      <c r="B1134" s="31" t="s">
        <v>141</v>
      </c>
      <c r="C1134" s="32">
        <v>266222.36</v>
      </c>
      <c r="D1134" s="33">
        <v>2</v>
      </c>
      <c r="E1134" s="32">
        <v>0</v>
      </c>
      <c r="F1134" s="33">
        <v>0</v>
      </c>
      <c r="G1134" s="35">
        <v>266222.36</v>
      </c>
      <c r="H1134" s="36">
        <v>2</v>
      </c>
    </row>
    <row r="1135" spans="1:8" x14ac:dyDescent="0.2">
      <c r="A1135" s="30"/>
      <c r="B1135" s="31" t="s">
        <v>142</v>
      </c>
      <c r="C1135" s="32">
        <v>266222.36</v>
      </c>
      <c r="D1135" s="33">
        <v>2</v>
      </c>
      <c r="E1135" s="32">
        <v>0</v>
      </c>
      <c r="F1135" s="33">
        <v>0</v>
      </c>
      <c r="G1135" s="35">
        <v>266222.36</v>
      </c>
      <c r="H1135" s="36">
        <v>2</v>
      </c>
    </row>
    <row r="1136" spans="1:8" x14ac:dyDescent="0.2">
      <c r="A1136" s="30"/>
      <c r="B1136" s="31" t="s">
        <v>143</v>
      </c>
      <c r="C1136" s="32">
        <v>133111.18</v>
      </c>
      <c r="D1136" s="33">
        <v>1</v>
      </c>
      <c r="E1136" s="32">
        <v>0</v>
      </c>
      <c r="F1136" s="33">
        <v>0</v>
      </c>
      <c r="G1136" s="35">
        <v>133111.18</v>
      </c>
      <c r="H1136" s="36">
        <v>1</v>
      </c>
    </row>
    <row r="1137" spans="1:8" x14ac:dyDescent="0.2">
      <c r="A1137" s="30"/>
      <c r="B1137" s="31" t="s">
        <v>150</v>
      </c>
      <c r="C1137" s="32">
        <v>266222.36</v>
      </c>
      <c r="D1137" s="33">
        <v>2</v>
      </c>
      <c r="E1137" s="32">
        <v>-133111.18</v>
      </c>
      <c r="F1137" s="34">
        <v>-1</v>
      </c>
      <c r="G1137" s="35">
        <v>133111.18</v>
      </c>
      <c r="H1137" s="36">
        <v>1</v>
      </c>
    </row>
    <row r="1138" spans="1:8" x14ac:dyDescent="0.2">
      <c r="A1138" s="30"/>
      <c r="B1138" s="31" t="s">
        <v>144</v>
      </c>
      <c r="C1138" s="32">
        <v>133111.18</v>
      </c>
      <c r="D1138" s="33">
        <v>1</v>
      </c>
      <c r="E1138" s="32">
        <v>-133111.18</v>
      </c>
      <c r="F1138" s="33">
        <v>-1</v>
      </c>
      <c r="G1138" s="35">
        <v>0</v>
      </c>
      <c r="H1138" s="36">
        <v>0</v>
      </c>
    </row>
    <row r="1139" spans="1:8" x14ac:dyDescent="0.2">
      <c r="A1139" s="30"/>
      <c r="B1139" s="31" t="s">
        <v>145</v>
      </c>
      <c r="C1139" s="32">
        <v>266222.36</v>
      </c>
      <c r="D1139" s="33">
        <v>2</v>
      </c>
      <c r="E1139" s="32">
        <v>0</v>
      </c>
      <c r="F1139" s="33">
        <v>0</v>
      </c>
      <c r="G1139" s="35">
        <v>266222.36</v>
      </c>
      <c r="H1139" s="36">
        <v>2</v>
      </c>
    </row>
    <row r="1140" spans="1:8" x14ac:dyDescent="0.2">
      <c r="A1140" s="30"/>
      <c r="B1140" s="31" t="s">
        <v>146</v>
      </c>
      <c r="C1140" s="32">
        <v>133111.18</v>
      </c>
      <c r="D1140" s="33">
        <v>1</v>
      </c>
      <c r="E1140" s="32">
        <v>0</v>
      </c>
      <c r="F1140" s="34">
        <v>0</v>
      </c>
      <c r="G1140" s="35">
        <v>133111.18</v>
      </c>
      <c r="H1140" s="36">
        <v>1</v>
      </c>
    </row>
    <row r="1141" spans="1:8" x14ac:dyDescent="0.2">
      <c r="A1141" s="30"/>
      <c r="B1141" s="31" t="s">
        <v>147</v>
      </c>
      <c r="C1141" s="32">
        <v>266222.36</v>
      </c>
      <c r="D1141" s="33">
        <v>2</v>
      </c>
      <c r="E1141" s="32">
        <v>0</v>
      </c>
      <c r="F1141" s="33">
        <v>0</v>
      </c>
      <c r="G1141" s="35">
        <v>266222.36</v>
      </c>
      <c r="H1141" s="36">
        <v>2</v>
      </c>
    </row>
    <row r="1142" spans="1:8" x14ac:dyDescent="0.2">
      <c r="A1142" s="30"/>
      <c r="B1142" s="31" t="s">
        <v>148</v>
      </c>
      <c r="C1142" s="32">
        <v>133111.18</v>
      </c>
      <c r="D1142" s="33">
        <v>1</v>
      </c>
      <c r="E1142" s="32">
        <v>0</v>
      </c>
      <c r="F1142" s="34">
        <v>0</v>
      </c>
      <c r="G1142" s="35">
        <v>133111.18</v>
      </c>
      <c r="H1142" s="36">
        <v>1</v>
      </c>
    </row>
    <row r="1143" spans="1:8" ht="21" x14ac:dyDescent="0.2">
      <c r="A1143" s="26"/>
      <c r="B1143" s="27" t="s">
        <v>233</v>
      </c>
      <c r="C1143" s="28">
        <v>30710527.68</v>
      </c>
      <c r="D1143" s="37">
        <v>168</v>
      </c>
      <c r="E1143" s="28">
        <v>6763628.1200000001</v>
      </c>
      <c r="F1143" s="28">
        <v>37</v>
      </c>
      <c r="G1143" s="28">
        <v>37474155.799999997</v>
      </c>
      <c r="H1143" s="28">
        <v>205</v>
      </c>
    </row>
    <row r="1144" spans="1:8" ht="12" x14ac:dyDescent="0.2">
      <c r="A1144" s="30"/>
      <c r="B1144" s="31" t="s">
        <v>138</v>
      </c>
      <c r="C1144" s="32">
        <v>2376409.88</v>
      </c>
      <c r="D1144" s="33">
        <v>13</v>
      </c>
      <c r="E1144" s="39">
        <v>0</v>
      </c>
      <c r="F1144" s="40">
        <v>0</v>
      </c>
      <c r="G1144" s="35">
        <v>2376409.88</v>
      </c>
      <c r="H1144" s="36">
        <v>13</v>
      </c>
    </row>
    <row r="1145" spans="1:8" ht="12" x14ac:dyDescent="0.2">
      <c r="A1145" s="30"/>
      <c r="B1145" s="31" t="s">
        <v>139</v>
      </c>
      <c r="C1145" s="32">
        <v>2376409.88</v>
      </c>
      <c r="D1145" s="33">
        <v>13</v>
      </c>
      <c r="E1145" s="39">
        <v>0</v>
      </c>
      <c r="F1145" s="40">
        <v>0</v>
      </c>
      <c r="G1145" s="35">
        <v>2376409.88</v>
      </c>
      <c r="H1145" s="36">
        <v>13</v>
      </c>
    </row>
    <row r="1146" spans="1:8" ht="12" x14ac:dyDescent="0.2">
      <c r="A1146" s="30"/>
      <c r="B1146" s="31" t="s">
        <v>140</v>
      </c>
      <c r="C1146" s="32">
        <v>2193609.12</v>
      </c>
      <c r="D1146" s="33">
        <v>12</v>
      </c>
      <c r="E1146" s="39">
        <v>0</v>
      </c>
      <c r="F1146" s="40">
        <v>0</v>
      </c>
      <c r="G1146" s="35">
        <v>2193609.12</v>
      </c>
      <c r="H1146" s="36">
        <v>12</v>
      </c>
    </row>
    <row r="1147" spans="1:8" ht="12" x14ac:dyDescent="0.2">
      <c r="A1147" s="30"/>
      <c r="B1147" s="31" t="s">
        <v>141</v>
      </c>
      <c r="C1147" s="32">
        <v>2924812.16</v>
      </c>
      <c r="D1147" s="33">
        <v>16</v>
      </c>
      <c r="E1147" s="39">
        <v>0</v>
      </c>
      <c r="F1147" s="40">
        <v>0</v>
      </c>
      <c r="G1147" s="35">
        <v>2924812.16</v>
      </c>
      <c r="H1147" s="36">
        <v>16</v>
      </c>
    </row>
    <row r="1148" spans="1:8" ht="12" x14ac:dyDescent="0.2">
      <c r="A1148" s="30"/>
      <c r="B1148" s="31" t="s">
        <v>142</v>
      </c>
      <c r="C1148" s="32">
        <v>2376409.88</v>
      </c>
      <c r="D1148" s="33">
        <v>13</v>
      </c>
      <c r="E1148" s="39">
        <v>0</v>
      </c>
      <c r="F1148" s="40">
        <v>0</v>
      </c>
      <c r="G1148" s="35">
        <v>2376409.88</v>
      </c>
      <c r="H1148" s="36">
        <v>13</v>
      </c>
    </row>
    <row r="1149" spans="1:8" ht="12" x14ac:dyDescent="0.2">
      <c r="A1149" s="30"/>
      <c r="B1149" s="31" t="s">
        <v>143</v>
      </c>
      <c r="C1149" s="32">
        <v>4752819.76</v>
      </c>
      <c r="D1149" s="33">
        <v>26</v>
      </c>
      <c r="E1149" s="39">
        <v>0</v>
      </c>
      <c r="F1149" s="40">
        <v>0</v>
      </c>
      <c r="G1149" s="35">
        <v>4752819.76</v>
      </c>
      <c r="H1149" s="36">
        <v>26</v>
      </c>
    </row>
    <row r="1150" spans="1:8" ht="12" x14ac:dyDescent="0.2">
      <c r="A1150" s="30"/>
      <c r="B1150" s="31" t="s">
        <v>150</v>
      </c>
      <c r="C1150" s="32">
        <v>2376409.88</v>
      </c>
      <c r="D1150" s="33">
        <v>13</v>
      </c>
      <c r="E1150" s="39">
        <v>0</v>
      </c>
      <c r="F1150" s="40">
        <v>0</v>
      </c>
      <c r="G1150" s="35">
        <v>2376409.88</v>
      </c>
      <c r="H1150" s="36">
        <v>13</v>
      </c>
    </row>
    <row r="1151" spans="1:8" ht="12" x14ac:dyDescent="0.2">
      <c r="A1151" s="30"/>
      <c r="B1151" s="31" t="s">
        <v>144</v>
      </c>
      <c r="C1151" s="32">
        <v>2193609.12</v>
      </c>
      <c r="D1151" s="33">
        <v>12</v>
      </c>
      <c r="E1151" s="39">
        <v>1828007.6</v>
      </c>
      <c r="F1151" s="40">
        <v>10</v>
      </c>
      <c r="G1151" s="35">
        <v>4021616.72</v>
      </c>
      <c r="H1151" s="36">
        <v>22</v>
      </c>
    </row>
    <row r="1152" spans="1:8" x14ac:dyDescent="0.2">
      <c r="A1152" s="30"/>
      <c r="B1152" s="31" t="s">
        <v>145</v>
      </c>
      <c r="C1152" s="32">
        <v>2376409.88</v>
      </c>
      <c r="D1152" s="33">
        <v>13</v>
      </c>
      <c r="E1152" s="32">
        <v>1279605.32</v>
      </c>
      <c r="F1152" s="32">
        <v>7</v>
      </c>
      <c r="G1152" s="35">
        <v>3656015.2</v>
      </c>
      <c r="H1152" s="36">
        <v>20</v>
      </c>
    </row>
    <row r="1153" spans="1:8" x14ac:dyDescent="0.2">
      <c r="A1153" s="30"/>
      <c r="B1153" s="31" t="s">
        <v>146</v>
      </c>
      <c r="C1153" s="32">
        <v>2193609.12</v>
      </c>
      <c r="D1153" s="33">
        <v>12</v>
      </c>
      <c r="E1153" s="32">
        <v>1279605.32</v>
      </c>
      <c r="F1153" s="32">
        <v>7</v>
      </c>
      <c r="G1153" s="35">
        <v>3473214.44</v>
      </c>
      <c r="H1153" s="36">
        <v>19</v>
      </c>
    </row>
    <row r="1154" spans="1:8" x14ac:dyDescent="0.2">
      <c r="A1154" s="30"/>
      <c r="B1154" s="31" t="s">
        <v>147</v>
      </c>
      <c r="C1154" s="32">
        <v>2376409.88</v>
      </c>
      <c r="D1154" s="33">
        <v>13</v>
      </c>
      <c r="E1154" s="32">
        <v>1279605.32</v>
      </c>
      <c r="F1154" s="32">
        <v>7</v>
      </c>
      <c r="G1154" s="35">
        <v>3656015.2</v>
      </c>
      <c r="H1154" s="36">
        <v>20</v>
      </c>
    </row>
    <row r="1155" spans="1:8" x14ac:dyDescent="0.2">
      <c r="A1155" s="30"/>
      <c r="B1155" s="31" t="s">
        <v>148</v>
      </c>
      <c r="C1155" s="32">
        <v>2193609.12</v>
      </c>
      <c r="D1155" s="33">
        <v>12</v>
      </c>
      <c r="E1155" s="32">
        <v>1096804.56</v>
      </c>
      <c r="F1155" s="32">
        <v>6</v>
      </c>
      <c r="G1155" s="35">
        <v>3290413.68</v>
      </c>
      <c r="H1155" s="36">
        <v>18</v>
      </c>
    </row>
    <row r="1156" spans="1:8" ht="21" x14ac:dyDescent="0.2">
      <c r="A1156" s="26"/>
      <c r="B1156" s="27" t="s">
        <v>234</v>
      </c>
      <c r="C1156" s="28">
        <v>6749165.1200000001</v>
      </c>
      <c r="D1156" s="37">
        <v>32</v>
      </c>
      <c r="E1156" s="28">
        <v>-421822.82</v>
      </c>
      <c r="F1156" s="29">
        <v>-2</v>
      </c>
      <c r="G1156" s="28">
        <v>6327342.2999999998</v>
      </c>
      <c r="H1156" s="29">
        <v>30</v>
      </c>
    </row>
    <row r="1157" spans="1:8" x14ac:dyDescent="0.2">
      <c r="A1157" s="30"/>
      <c r="B1157" s="31" t="s">
        <v>138</v>
      </c>
      <c r="C1157" s="32">
        <v>632734.23</v>
      </c>
      <c r="D1157" s="33">
        <v>3</v>
      </c>
      <c r="E1157" s="32">
        <v>0</v>
      </c>
      <c r="F1157" s="34">
        <v>0</v>
      </c>
      <c r="G1157" s="35">
        <v>632734.23</v>
      </c>
      <c r="H1157" s="36">
        <v>3</v>
      </c>
    </row>
    <row r="1158" spans="1:8" x14ac:dyDescent="0.2">
      <c r="A1158" s="30"/>
      <c r="B1158" s="31" t="s">
        <v>139</v>
      </c>
      <c r="C1158" s="32">
        <v>421822.82</v>
      </c>
      <c r="D1158" s="33">
        <v>2</v>
      </c>
      <c r="E1158" s="32">
        <v>0</v>
      </c>
      <c r="F1158" s="34">
        <v>0</v>
      </c>
      <c r="G1158" s="35">
        <v>421822.82</v>
      </c>
      <c r="H1158" s="36">
        <v>2</v>
      </c>
    </row>
    <row r="1159" spans="1:8" x14ac:dyDescent="0.2">
      <c r="A1159" s="30"/>
      <c r="B1159" s="31" t="s">
        <v>140</v>
      </c>
      <c r="C1159" s="32">
        <v>632734.23</v>
      </c>
      <c r="D1159" s="33">
        <v>3</v>
      </c>
      <c r="E1159" s="32">
        <v>0</v>
      </c>
      <c r="F1159" s="34">
        <v>0</v>
      </c>
      <c r="G1159" s="35">
        <v>632734.23</v>
      </c>
      <c r="H1159" s="36">
        <v>3</v>
      </c>
    </row>
    <row r="1160" spans="1:8" x14ac:dyDescent="0.2">
      <c r="A1160" s="30"/>
      <c r="B1160" s="31" t="s">
        <v>141</v>
      </c>
      <c r="C1160" s="32">
        <v>210911.41</v>
      </c>
      <c r="D1160" s="33">
        <v>1</v>
      </c>
      <c r="E1160" s="32">
        <v>0</v>
      </c>
      <c r="F1160" s="34">
        <v>0</v>
      </c>
      <c r="G1160" s="35">
        <v>210911.41</v>
      </c>
      <c r="H1160" s="36">
        <v>1</v>
      </c>
    </row>
    <row r="1161" spans="1:8" x14ac:dyDescent="0.2">
      <c r="A1161" s="30"/>
      <c r="B1161" s="31" t="s">
        <v>142</v>
      </c>
      <c r="C1161" s="32">
        <v>421822.82</v>
      </c>
      <c r="D1161" s="33">
        <v>2</v>
      </c>
      <c r="E1161" s="32">
        <v>0</v>
      </c>
      <c r="F1161" s="34">
        <v>0</v>
      </c>
      <c r="G1161" s="35">
        <v>421822.82</v>
      </c>
      <c r="H1161" s="36">
        <v>2</v>
      </c>
    </row>
    <row r="1162" spans="1:8" x14ac:dyDescent="0.2">
      <c r="A1162" s="30"/>
      <c r="B1162" s="31" t="s">
        <v>143</v>
      </c>
      <c r="C1162" s="32">
        <v>421822.82</v>
      </c>
      <c r="D1162" s="33">
        <v>2</v>
      </c>
      <c r="E1162" s="32">
        <v>0</v>
      </c>
      <c r="F1162" s="34">
        <v>0</v>
      </c>
      <c r="G1162" s="35">
        <v>421822.82</v>
      </c>
      <c r="H1162" s="36">
        <v>2</v>
      </c>
    </row>
    <row r="1163" spans="1:8" x14ac:dyDescent="0.2">
      <c r="A1163" s="30"/>
      <c r="B1163" s="31" t="s">
        <v>150</v>
      </c>
      <c r="C1163" s="32">
        <v>843645.64</v>
      </c>
      <c r="D1163" s="33">
        <v>4</v>
      </c>
      <c r="E1163" s="32">
        <v>-210911.41</v>
      </c>
      <c r="F1163" s="34">
        <v>-1</v>
      </c>
      <c r="G1163" s="35">
        <v>632734.23</v>
      </c>
      <c r="H1163" s="36">
        <v>3</v>
      </c>
    </row>
    <row r="1164" spans="1:8" x14ac:dyDescent="0.2">
      <c r="A1164" s="30"/>
      <c r="B1164" s="31" t="s">
        <v>144</v>
      </c>
      <c r="C1164" s="32">
        <v>632734.23</v>
      </c>
      <c r="D1164" s="33">
        <v>3</v>
      </c>
      <c r="E1164" s="32">
        <v>-210911.41</v>
      </c>
      <c r="F1164" s="34">
        <v>-1</v>
      </c>
      <c r="G1164" s="35">
        <v>421822.82</v>
      </c>
      <c r="H1164" s="36">
        <v>2</v>
      </c>
    </row>
    <row r="1165" spans="1:8" x14ac:dyDescent="0.2">
      <c r="A1165" s="30"/>
      <c r="B1165" s="31" t="s">
        <v>145</v>
      </c>
      <c r="C1165" s="32">
        <v>632734.23</v>
      </c>
      <c r="D1165" s="33">
        <v>3</v>
      </c>
      <c r="E1165" s="32">
        <v>0</v>
      </c>
      <c r="F1165" s="34">
        <v>0</v>
      </c>
      <c r="G1165" s="35">
        <v>632734.23</v>
      </c>
      <c r="H1165" s="36">
        <v>3</v>
      </c>
    </row>
    <row r="1166" spans="1:8" x14ac:dyDescent="0.2">
      <c r="A1166" s="30"/>
      <c r="B1166" s="31" t="s">
        <v>146</v>
      </c>
      <c r="C1166" s="32">
        <v>632734.23</v>
      </c>
      <c r="D1166" s="33">
        <v>3</v>
      </c>
      <c r="E1166" s="32">
        <v>0</v>
      </c>
      <c r="F1166" s="34">
        <v>0</v>
      </c>
      <c r="G1166" s="35">
        <v>632734.23</v>
      </c>
      <c r="H1166" s="36">
        <v>3</v>
      </c>
    </row>
    <row r="1167" spans="1:8" x14ac:dyDescent="0.2">
      <c r="A1167" s="30"/>
      <c r="B1167" s="31" t="s">
        <v>147</v>
      </c>
      <c r="C1167" s="32">
        <v>632734.23</v>
      </c>
      <c r="D1167" s="33">
        <v>3</v>
      </c>
      <c r="E1167" s="32">
        <v>0</v>
      </c>
      <c r="F1167" s="34">
        <v>0</v>
      </c>
      <c r="G1167" s="35">
        <v>632734.23</v>
      </c>
      <c r="H1167" s="36">
        <v>3</v>
      </c>
    </row>
    <row r="1168" spans="1:8" x14ac:dyDescent="0.2">
      <c r="A1168" s="30"/>
      <c r="B1168" s="31" t="s">
        <v>148</v>
      </c>
      <c r="C1168" s="32">
        <v>632734.23</v>
      </c>
      <c r="D1168" s="33">
        <v>3</v>
      </c>
      <c r="E1168" s="32">
        <v>0</v>
      </c>
      <c r="F1168" s="34">
        <v>0</v>
      </c>
      <c r="G1168" s="35">
        <v>632734.23</v>
      </c>
      <c r="H1168" s="36">
        <v>3</v>
      </c>
    </row>
    <row r="1169" spans="1:8" ht="21" x14ac:dyDescent="0.2">
      <c r="A1169" s="26"/>
      <c r="B1169" s="27" t="s">
        <v>235</v>
      </c>
      <c r="C1169" s="28">
        <v>2148786.63</v>
      </c>
      <c r="D1169" s="37">
        <v>9</v>
      </c>
      <c r="E1169" s="28">
        <v>-238754.07</v>
      </c>
      <c r="F1169" s="29">
        <v>-1</v>
      </c>
      <c r="G1169" s="28">
        <v>1910032.56</v>
      </c>
      <c r="H1169" s="29">
        <v>8</v>
      </c>
    </row>
    <row r="1170" spans="1:8" x14ac:dyDescent="0.2">
      <c r="A1170" s="30"/>
      <c r="B1170" s="31" t="s">
        <v>138</v>
      </c>
      <c r="C1170" s="32">
        <v>238754.07</v>
      </c>
      <c r="D1170" s="33">
        <v>1</v>
      </c>
      <c r="E1170" s="32">
        <v>0</v>
      </c>
      <c r="F1170" s="34">
        <v>0</v>
      </c>
      <c r="G1170" s="35">
        <v>238754.07</v>
      </c>
      <c r="H1170" s="36">
        <v>1</v>
      </c>
    </row>
    <row r="1171" spans="1:8" x14ac:dyDescent="0.2">
      <c r="A1171" s="30"/>
      <c r="B1171" s="31" t="s">
        <v>139</v>
      </c>
      <c r="C1171" s="32">
        <v>238754.07</v>
      </c>
      <c r="D1171" s="33">
        <v>1</v>
      </c>
      <c r="E1171" s="32">
        <v>0</v>
      </c>
      <c r="F1171" s="34">
        <v>0</v>
      </c>
      <c r="G1171" s="35">
        <v>238754.07</v>
      </c>
      <c r="H1171" s="36">
        <v>1</v>
      </c>
    </row>
    <row r="1172" spans="1:8" x14ac:dyDescent="0.2">
      <c r="A1172" s="30"/>
      <c r="B1172" s="31" t="s">
        <v>140</v>
      </c>
      <c r="C1172" s="32">
        <v>238754.07</v>
      </c>
      <c r="D1172" s="33">
        <v>1</v>
      </c>
      <c r="E1172" s="32">
        <v>0</v>
      </c>
      <c r="F1172" s="34">
        <v>0</v>
      </c>
      <c r="G1172" s="35">
        <v>238754.07</v>
      </c>
      <c r="H1172" s="36">
        <v>1</v>
      </c>
    </row>
    <row r="1173" spans="1:8" x14ac:dyDescent="0.2">
      <c r="A1173" s="30"/>
      <c r="B1173" s="31" t="s">
        <v>141</v>
      </c>
      <c r="C1173" s="32">
        <v>238754.07</v>
      </c>
      <c r="D1173" s="33">
        <v>1</v>
      </c>
      <c r="E1173" s="32">
        <v>0</v>
      </c>
      <c r="F1173" s="34">
        <v>0</v>
      </c>
      <c r="G1173" s="35">
        <v>238754.07</v>
      </c>
      <c r="H1173" s="36">
        <v>1</v>
      </c>
    </row>
    <row r="1174" spans="1:8" x14ac:dyDescent="0.2">
      <c r="A1174" s="30"/>
      <c r="B1174" s="31" t="s">
        <v>143</v>
      </c>
      <c r="C1174" s="32">
        <v>238754.07</v>
      </c>
      <c r="D1174" s="33">
        <v>1</v>
      </c>
      <c r="E1174" s="32">
        <v>-238754.07</v>
      </c>
      <c r="F1174" s="34">
        <v>-1</v>
      </c>
      <c r="G1174" s="35">
        <v>0</v>
      </c>
      <c r="H1174" s="36">
        <v>0</v>
      </c>
    </row>
    <row r="1175" spans="1:8" x14ac:dyDescent="0.2">
      <c r="A1175" s="30"/>
      <c r="B1175" s="31" t="s">
        <v>150</v>
      </c>
      <c r="C1175" s="32">
        <v>238754.07</v>
      </c>
      <c r="D1175" s="33">
        <v>1</v>
      </c>
      <c r="E1175" s="32">
        <v>0</v>
      </c>
      <c r="F1175" s="34">
        <v>0</v>
      </c>
      <c r="G1175" s="35">
        <v>238754.07</v>
      </c>
      <c r="H1175" s="36">
        <v>1</v>
      </c>
    </row>
    <row r="1176" spans="1:8" x14ac:dyDescent="0.2">
      <c r="A1176" s="30"/>
      <c r="B1176" s="31" t="s">
        <v>144</v>
      </c>
      <c r="C1176" s="32">
        <v>238754.07</v>
      </c>
      <c r="D1176" s="33">
        <v>1</v>
      </c>
      <c r="E1176" s="32">
        <v>0</v>
      </c>
      <c r="F1176" s="34">
        <v>0</v>
      </c>
      <c r="G1176" s="35">
        <v>238754.07</v>
      </c>
      <c r="H1176" s="36">
        <v>1</v>
      </c>
    </row>
    <row r="1177" spans="1:8" x14ac:dyDescent="0.2">
      <c r="A1177" s="30"/>
      <c r="B1177" s="31" t="s">
        <v>145</v>
      </c>
      <c r="C1177" s="32">
        <v>238754.07</v>
      </c>
      <c r="D1177" s="33">
        <v>1</v>
      </c>
      <c r="E1177" s="32">
        <v>0</v>
      </c>
      <c r="F1177" s="34">
        <v>0</v>
      </c>
      <c r="G1177" s="35">
        <v>238754.07</v>
      </c>
      <c r="H1177" s="36">
        <v>1</v>
      </c>
    </row>
    <row r="1178" spans="1:8" x14ac:dyDescent="0.2">
      <c r="A1178" s="30"/>
      <c r="B1178" s="31" t="s">
        <v>146</v>
      </c>
      <c r="C1178" s="32">
        <v>238754.07</v>
      </c>
      <c r="D1178" s="33">
        <v>1</v>
      </c>
      <c r="E1178" s="32">
        <v>0</v>
      </c>
      <c r="F1178" s="34">
        <v>0</v>
      </c>
      <c r="G1178" s="35">
        <v>238754.07</v>
      </c>
      <c r="H1178" s="36">
        <v>1</v>
      </c>
    </row>
    <row r="1179" spans="1:8" ht="21" x14ac:dyDescent="0.2">
      <c r="A1179" s="26"/>
      <c r="B1179" s="27" t="s">
        <v>236</v>
      </c>
      <c r="C1179" s="28">
        <v>19823052.18</v>
      </c>
      <c r="D1179" s="37">
        <v>146</v>
      </c>
      <c r="E1179" s="28">
        <v>8689557.1199999992</v>
      </c>
      <c r="F1179" s="28">
        <v>64</v>
      </c>
      <c r="G1179" s="28">
        <v>28512609.300000001</v>
      </c>
      <c r="H1179" s="28">
        <v>210</v>
      </c>
    </row>
    <row r="1180" spans="1:8" ht="12" x14ac:dyDescent="0.2">
      <c r="A1180" s="30"/>
      <c r="B1180" s="31" t="s">
        <v>138</v>
      </c>
      <c r="C1180" s="32">
        <v>1357743.3</v>
      </c>
      <c r="D1180" s="33">
        <v>10</v>
      </c>
      <c r="E1180" s="39">
        <v>0</v>
      </c>
      <c r="F1180" s="40">
        <v>0</v>
      </c>
      <c r="G1180" s="35">
        <v>1357743.3</v>
      </c>
      <c r="H1180" s="36">
        <v>10</v>
      </c>
    </row>
    <row r="1181" spans="1:8" ht="12" x14ac:dyDescent="0.2">
      <c r="A1181" s="30"/>
      <c r="B1181" s="31" t="s">
        <v>139</v>
      </c>
      <c r="C1181" s="32">
        <v>1357743.3</v>
      </c>
      <c r="D1181" s="33">
        <v>10</v>
      </c>
      <c r="E1181" s="39">
        <v>0</v>
      </c>
      <c r="F1181" s="40">
        <v>0</v>
      </c>
      <c r="G1181" s="35">
        <v>1357743.3</v>
      </c>
      <c r="H1181" s="36">
        <v>10</v>
      </c>
    </row>
    <row r="1182" spans="1:8" ht="12" x14ac:dyDescent="0.2">
      <c r="A1182" s="30"/>
      <c r="B1182" s="31" t="s">
        <v>140</v>
      </c>
      <c r="C1182" s="32">
        <v>1357743.3</v>
      </c>
      <c r="D1182" s="33">
        <v>10</v>
      </c>
      <c r="E1182" s="39">
        <v>0</v>
      </c>
      <c r="F1182" s="40">
        <v>0</v>
      </c>
      <c r="G1182" s="35">
        <v>1357743.3</v>
      </c>
      <c r="H1182" s="36">
        <v>10</v>
      </c>
    </row>
    <row r="1183" spans="1:8" ht="12" x14ac:dyDescent="0.2">
      <c r="A1183" s="30"/>
      <c r="B1183" s="31" t="s">
        <v>141</v>
      </c>
      <c r="C1183" s="32">
        <v>2443937.94</v>
      </c>
      <c r="D1183" s="33">
        <v>18</v>
      </c>
      <c r="E1183" s="39">
        <v>0</v>
      </c>
      <c r="F1183" s="40">
        <v>0</v>
      </c>
      <c r="G1183" s="35">
        <v>2443937.94</v>
      </c>
      <c r="H1183" s="36">
        <v>18</v>
      </c>
    </row>
    <row r="1184" spans="1:8" x14ac:dyDescent="0.2">
      <c r="A1184" s="30"/>
      <c r="B1184" s="31" t="s">
        <v>142</v>
      </c>
      <c r="C1184" s="32">
        <v>1357743.3</v>
      </c>
      <c r="D1184" s="33">
        <v>10</v>
      </c>
      <c r="E1184" s="32">
        <v>0</v>
      </c>
      <c r="F1184" s="34">
        <v>0</v>
      </c>
      <c r="G1184" s="35">
        <v>1357743.3</v>
      </c>
      <c r="H1184" s="36">
        <v>10</v>
      </c>
    </row>
    <row r="1185" spans="1:8" ht="12" x14ac:dyDescent="0.2">
      <c r="A1185" s="30"/>
      <c r="B1185" s="31" t="s">
        <v>143</v>
      </c>
      <c r="C1185" s="32">
        <v>3801681.24</v>
      </c>
      <c r="D1185" s="33">
        <v>28</v>
      </c>
      <c r="E1185" s="39">
        <v>0</v>
      </c>
      <c r="F1185" s="40">
        <v>0</v>
      </c>
      <c r="G1185" s="35">
        <v>3801681.24</v>
      </c>
      <c r="H1185" s="36">
        <v>28</v>
      </c>
    </row>
    <row r="1186" spans="1:8" ht="12" x14ac:dyDescent="0.2">
      <c r="A1186" s="30"/>
      <c r="B1186" s="31" t="s">
        <v>150</v>
      </c>
      <c r="C1186" s="32">
        <v>1357743.3</v>
      </c>
      <c r="D1186" s="33">
        <v>10</v>
      </c>
      <c r="E1186" s="39">
        <v>0</v>
      </c>
      <c r="F1186" s="40">
        <v>0</v>
      </c>
      <c r="G1186" s="35">
        <v>1357743.3</v>
      </c>
      <c r="H1186" s="36">
        <v>10</v>
      </c>
    </row>
    <row r="1187" spans="1:8" ht="12" x14ac:dyDescent="0.2">
      <c r="A1187" s="30"/>
      <c r="B1187" s="31" t="s">
        <v>144</v>
      </c>
      <c r="C1187" s="32">
        <v>1357743.3</v>
      </c>
      <c r="D1187" s="33">
        <v>10</v>
      </c>
      <c r="E1187" s="39">
        <v>2443937.94</v>
      </c>
      <c r="F1187" s="40">
        <v>18</v>
      </c>
      <c r="G1187" s="35">
        <v>3801681.24</v>
      </c>
      <c r="H1187" s="36">
        <v>28</v>
      </c>
    </row>
    <row r="1188" spans="1:8" x14ac:dyDescent="0.2">
      <c r="A1188" s="30"/>
      <c r="B1188" s="31" t="s">
        <v>145</v>
      </c>
      <c r="C1188" s="32">
        <v>1357743.3</v>
      </c>
      <c r="D1188" s="33">
        <v>10</v>
      </c>
      <c r="E1188" s="32">
        <v>1629291.96</v>
      </c>
      <c r="F1188" s="32">
        <v>12</v>
      </c>
      <c r="G1188" s="35">
        <v>2987035.26</v>
      </c>
      <c r="H1188" s="36">
        <v>22</v>
      </c>
    </row>
    <row r="1189" spans="1:8" x14ac:dyDescent="0.2">
      <c r="A1189" s="30"/>
      <c r="B1189" s="31" t="s">
        <v>146</v>
      </c>
      <c r="C1189" s="32">
        <v>1357743.3</v>
      </c>
      <c r="D1189" s="33">
        <v>10</v>
      </c>
      <c r="E1189" s="32">
        <v>1629291.96</v>
      </c>
      <c r="F1189" s="32">
        <v>12</v>
      </c>
      <c r="G1189" s="35">
        <v>2987035.26</v>
      </c>
      <c r="H1189" s="36">
        <v>22</v>
      </c>
    </row>
    <row r="1190" spans="1:8" x14ac:dyDescent="0.2">
      <c r="A1190" s="30"/>
      <c r="B1190" s="31" t="s">
        <v>147</v>
      </c>
      <c r="C1190" s="32">
        <v>1357743.3</v>
      </c>
      <c r="D1190" s="33">
        <v>10</v>
      </c>
      <c r="E1190" s="32">
        <v>1629291.96</v>
      </c>
      <c r="F1190" s="32">
        <v>12</v>
      </c>
      <c r="G1190" s="35">
        <v>2987035.26</v>
      </c>
      <c r="H1190" s="36">
        <v>22</v>
      </c>
    </row>
    <row r="1191" spans="1:8" x14ac:dyDescent="0.2">
      <c r="A1191" s="30"/>
      <c r="B1191" s="31" t="s">
        <v>148</v>
      </c>
      <c r="C1191" s="32">
        <v>1357743.3</v>
      </c>
      <c r="D1191" s="33">
        <v>10</v>
      </c>
      <c r="E1191" s="32">
        <v>1357743.3</v>
      </c>
      <c r="F1191" s="32">
        <v>10</v>
      </c>
      <c r="G1191" s="35">
        <v>2715486.6</v>
      </c>
      <c r="H1191" s="36">
        <v>20</v>
      </c>
    </row>
    <row r="1192" spans="1:8" ht="21" x14ac:dyDescent="0.2">
      <c r="A1192" s="26"/>
      <c r="B1192" s="27" t="s">
        <v>270</v>
      </c>
      <c r="C1192" s="28">
        <v>6555030.7999999998</v>
      </c>
      <c r="D1192" s="37">
        <v>40</v>
      </c>
      <c r="E1192" s="28">
        <v>1638757.7</v>
      </c>
      <c r="F1192" s="28">
        <v>10</v>
      </c>
      <c r="G1192" s="28">
        <v>8193788.5</v>
      </c>
      <c r="H1192" s="28">
        <v>50</v>
      </c>
    </row>
    <row r="1193" spans="1:8" ht="12" x14ac:dyDescent="0.2">
      <c r="A1193" s="30"/>
      <c r="B1193" s="31" t="s">
        <v>138</v>
      </c>
      <c r="C1193" s="32">
        <v>491627.31</v>
      </c>
      <c r="D1193" s="33">
        <v>3</v>
      </c>
      <c r="E1193" s="39">
        <v>0</v>
      </c>
      <c r="F1193" s="40">
        <v>0</v>
      </c>
      <c r="G1193" s="35">
        <v>491627.31</v>
      </c>
      <c r="H1193" s="36">
        <v>3</v>
      </c>
    </row>
    <row r="1194" spans="1:8" ht="12" x14ac:dyDescent="0.2">
      <c r="A1194" s="30"/>
      <c r="B1194" s="31" t="s">
        <v>139</v>
      </c>
      <c r="C1194" s="32">
        <v>491627.31</v>
      </c>
      <c r="D1194" s="33">
        <v>3</v>
      </c>
      <c r="E1194" s="39">
        <v>0</v>
      </c>
      <c r="F1194" s="40">
        <v>0</v>
      </c>
      <c r="G1194" s="35">
        <v>491627.31</v>
      </c>
      <c r="H1194" s="36">
        <v>3</v>
      </c>
    </row>
    <row r="1195" spans="1:8" ht="12" x14ac:dyDescent="0.2">
      <c r="A1195" s="30"/>
      <c r="B1195" s="31" t="s">
        <v>140</v>
      </c>
      <c r="C1195" s="32">
        <v>491627.31</v>
      </c>
      <c r="D1195" s="33">
        <v>3</v>
      </c>
      <c r="E1195" s="39">
        <v>0</v>
      </c>
      <c r="F1195" s="40">
        <v>0</v>
      </c>
      <c r="G1195" s="35">
        <v>491627.31</v>
      </c>
      <c r="H1195" s="36">
        <v>3</v>
      </c>
    </row>
    <row r="1196" spans="1:8" ht="12" x14ac:dyDescent="0.2">
      <c r="A1196" s="30"/>
      <c r="B1196" s="31" t="s">
        <v>141</v>
      </c>
      <c r="C1196" s="32">
        <v>655503.07999999996</v>
      </c>
      <c r="D1196" s="33">
        <v>4</v>
      </c>
      <c r="E1196" s="39">
        <v>0</v>
      </c>
      <c r="F1196" s="40">
        <v>0</v>
      </c>
      <c r="G1196" s="35">
        <v>655503.07999999996</v>
      </c>
      <c r="H1196" s="36">
        <v>4</v>
      </c>
    </row>
    <row r="1197" spans="1:8" ht="12" x14ac:dyDescent="0.2">
      <c r="A1197" s="30"/>
      <c r="B1197" s="31" t="s">
        <v>142</v>
      </c>
      <c r="C1197" s="32">
        <v>655503.07999999996</v>
      </c>
      <c r="D1197" s="33">
        <v>4</v>
      </c>
      <c r="E1197" s="39">
        <v>0</v>
      </c>
      <c r="F1197" s="40">
        <v>0</v>
      </c>
      <c r="G1197" s="35">
        <v>655503.07999999996</v>
      </c>
      <c r="H1197" s="36">
        <v>4</v>
      </c>
    </row>
    <row r="1198" spans="1:8" x14ac:dyDescent="0.2">
      <c r="A1198" s="30"/>
      <c r="B1198" s="31" t="s">
        <v>143</v>
      </c>
      <c r="C1198" s="32">
        <v>491627.31</v>
      </c>
      <c r="D1198" s="33">
        <v>3</v>
      </c>
      <c r="E1198" s="32">
        <v>0</v>
      </c>
      <c r="F1198" s="34">
        <v>0</v>
      </c>
      <c r="G1198" s="35">
        <v>491627.31</v>
      </c>
      <c r="H1198" s="36">
        <v>3</v>
      </c>
    </row>
    <row r="1199" spans="1:8" ht="12" x14ac:dyDescent="0.2">
      <c r="A1199" s="30"/>
      <c r="B1199" s="31" t="s">
        <v>150</v>
      </c>
      <c r="C1199" s="32">
        <v>655503.07999999996</v>
      </c>
      <c r="D1199" s="33">
        <v>4</v>
      </c>
      <c r="E1199" s="39">
        <v>0</v>
      </c>
      <c r="F1199" s="40">
        <v>0</v>
      </c>
      <c r="G1199" s="35">
        <v>655503.07999999996</v>
      </c>
      <c r="H1199" s="36">
        <v>4</v>
      </c>
    </row>
    <row r="1200" spans="1:8" ht="12" x14ac:dyDescent="0.2">
      <c r="A1200" s="30"/>
      <c r="B1200" s="31" t="s">
        <v>144</v>
      </c>
      <c r="C1200" s="32">
        <v>491627.31</v>
      </c>
      <c r="D1200" s="33">
        <v>3</v>
      </c>
      <c r="E1200" s="39">
        <v>491627.31</v>
      </c>
      <c r="F1200" s="40">
        <v>3</v>
      </c>
      <c r="G1200" s="35">
        <v>983254.62</v>
      </c>
      <c r="H1200" s="36">
        <v>6</v>
      </c>
    </row>
    <row r="1201" spans="1:8" x14ac:dyDescent="0.2">
      <c r="A1201" s="30"/>
      <c r="B1201" s="31" t="s">
        <v>145</v>
      </c>
      <c r="C1201" s="32">
        <v>655503.07999999996</v>
      </c>
      <c r="D1201" s="33">
        <v>4</v>
      </c>
      <c r="E1201" s="32">
        <v>327751.53999999998</v>
      </c>
      <c r="F1201" s="32">
        <v>2</v>
      </c>
      <c r="G1201" s="35">
        <v>983254.62</v>
      </c>
      <c r="H1201" s="36">
        <v>6</v>
      </c>
    </row>
    <row r="1202" spans="1:8" ht="12" x14ac:dyDescent="0.2">
      <c r="A1202" s="30"/>
      <c r="B1202" s="31" t="s">
        <v>146</v>
      </c>
      <c r="C1202" s="32">
        <v>491627.31</v>
      </c>
      <c r="D1202" s="33">
        <v>3</v>
      </c>
      <c r="E1202" s="39">
        <v>327751.53999999998</v>
      </c>
      <c r="F1202" s="40">
        <v>2</v>
      </c>
      <c r="G1202" s="35">
        <v>819378.85</v>
      </c>
      <c r="H1202" s="36">
        <v>5</v>
      </c>
    </row>
    <row r="1203" spans="1:8" ht="12" x14ac:dyDescent="0.2">
      <c r="A1203" s="30"/>
      <c r="B1203" s="31" t="s">
        <v>147</v>
      </c>
      <c r="C1203" s="32">
        <v>491627.31</v>
      </c>
      <c r="D1203" s="33">
        <v>3</v>
      </c>
      <c r="E1203" s="39">
        <v>327751.53999999998</v>
      </c>
      <c r="F1203" s="40">
        <v>2</v>
      </c>
      <c r="G1203" s="35">
        <v>819378.85</v>
      </c>
      <c r="H1203" s="36">
        <v>5</v>
      </c>
    </row>
    <row r="1204" spans="1:8" ht="12" x14ac:dyDescent="0.2">
      <c r="A1204" s="30"/>
      <c r="B1204" s="31" t="s">
        <v>148</v>
      </c>
      <c r="C1204" s="32">
        <v>491627.31</v>
      </c>
      <c r="D1204" s="33">
        <v>3</v>
      </c>
      <c r="E1204" s="39">
        <v>163875.76999999999</v>
      </c>
      <c r="F1204" s="40">
        <v>1</v>
      </c>
      <c r="G1204" s="35">
        <v>655503.07999999996</v>
      </c>
      <c r="H1204" s="36">
        <v>4</v>
      </c>
    </row>
    <row r="1205" spans="1:8" ht="21" x14ac:dyDescent="0.2">
      <c r="A1205" s="26"/>
      <c r="B1205" s="27" t="s">
        <v>237</v>
      </c>
      <c r="C1205" s="28">
        <v>1832987.07</v>
      </c>
      <c r="D1205" s="37">
        <v>9</v>
      </c>
      <c r="E1205" s="28">
        <v>-203665.23</v>
      </c>
      <c r="F1205" s="37">
        <v>-1</v>
      </c>
      <c r="G1205" s="28">
        <v>1629321.84</v>
      </c>
      <c r="H1205" s="29">
        <v>8</v>
      </c>
    </row>
    <row r="1206" spans="1:8" x14ac:dyDescent="0.2">
      <c r="A1206" s="30"/>
      <c r="B1206" s="31" t="s">
        <v>139</v>
      </c>
      <c r="C1206" s="32">
        <v>203665.23</v>
      </c>
      <c r="D1206" s="33">
        <v>1</v>
      </c>
      <c r="E1206" s="32">
        <v>0</v>
      </c>
      <c r="F1206" s="33">
        <v>0</v>
      </c>
      <c r="G1206" s="35">
        <v>203665.23</v>
      </c>
      <c r="H1206" s="36">
        <v>1</v>
      </c>
    </row>
    <row r="1207" spans="1:8" x14ac:dyDescent="0.2">
      <c r="A1207" s="30"/>
      <c r="B1207" s="31" t="s">
        <v>140</v>
      </c>
      <c r="C1207" s="32">
        <v>203665.23</v>
      </c>
      <c r="D1207" s="33">
        <v>1</v>
      </c>
      <c r="E1207" s="32">
        <v>0</v>
      </c>
      <c r="F1207" s="33">
        <v>0</v>
      </c>
      <c r="G1207" s="35">
        <v>203665.23</v>
      </c>
      <c r="H1207" s="36">
        <v>1</v>
      </c>
    </row>
    <row r="1208" spans="1:8" x14ac:dyDescent="0.2">
      <c r="A1208" s="30"/>
      <c r="B1208" s="31" t="s">
        <v>142</v>
      </c>
      <c r="C1208" s="32">
        <v>203665.23</v>
      </c>
      <c r="D1208" s="33">
        <v>1</v>
      </c>
      <c r="E1208" s="32">
        <v>0</v>
      </c>
      <c r="F1208" s="33">
        <v>0</v>
      </c>
      <c r="G1208" s="35">
        <v>203665.23</v>
      </c>
      <c r="H1208" s="36">
        <v>1</v>
      </c>
    </row>
    <row r="1209" spans="1:8" x14ac:dyDescent="0.2">
      <c r="A1209" s="30"/>
      <c r="B1209" s="31" t="s">
        <v>143</v>
      </c>
      <c r="C1209" s="32">
        <v>407330.46</v>
      </c>
      <c r="D1209" s="33">
        <v>2</v>
      </c>
      <c r="E1209" s="32">
        <v>0</v>
      </c>
      <c r="F1209" s="33">
        <v>0</v>
      </c>
      <c r="G1209" s="35">
        <v>407330.46</v>
      </c>
      <c r="H1209" s="36">
        <v>2</v>
      </c>
    </row>
    <row r="1210" spans="1:8" x14ac:dyDescent="0.2">
      <c r="A1210" s="30"/>
      <c r="B1210" s="31" t="s">
        <v>150</v>
      </c>
      <c r="C1210" s="32">
        <v>203665.23</v>
      </c>
      <c r="D1210" s="33">
        <v>1</v>
      </c>
      <c r="E1210" s="32">
        <v>-203665.23</v>
      </c>
      <c r="F1210" s="33">
        <v>-1</v>
      </c>
      <c r="G1210" s="35">
        <v>0</v>
      </c>
      <c r="H1210" s="36">
        <v>0</v>
      </c>
    </row>
    <row r="1211" spans="1:8" x14ac:dyDescent="0.2">
      <c r="A1211" s="30"/>
      <c r="B1211" s="31" t="s">
        <v>144</v>
      </c>
      <c r="C1211" s="32">
        <v>203665.23</v>
      </c>
      <c r="D1211" s="33">
        <v>1</v>
      </c>
      <c r="E1211" s="32">
        <v>0</v>
      </c>
      <c r="F1211" s="33">
        <v>0</v>
      </c>
      <c r="G1211" s="35">
        <v>203665.23</v>
      </c>
      <c r="H1211" s="36">
        <v>1</v>
      </c>
    </row>
    <row r="1212" spans="1:8" x14ac:dyDescent="0.2">
      <c r="A1212" s="30"/>
      <c r="B1212" s="31" t="s">
        <v>145</v>
      </c>
      <c r="C1212" s="32">
        <v>203665.23</v>
      </c>
      <c r="D1212" s="33">
        <v>1</v>
      </c>
      <c r="E1212" s="32">
        <v>0</v>
      </c>
      <c r="F1212" s="33">
        <v>0</v>
      </c>
      <c r="G1212" s="35">
        <v>203665.23</v>
      </c>
      <c r="H1212" s="36">
        <v>1</v>
      </c>
    </row>
    <row r="1213" spans="1:8" x14ac:dyDescent="0.2">
      <c r="A1213" s="30"/>
      <c r="B1213" s="31" t="s">
        <v>146</v>
      </c>
      <c r="C1213" s="32">
        <v>203665.23</v>
      </c>
      <c r="D1213" s="33">
        <v>1</v>
      </c>
      <c r="E1213" s="32">
        <v>0</v>
      </c>
      <c r="F1213" s="33">
        <v>0</v>
      </c>
      <c r="G1213" s="35">
        <v>203665.23</v>
      </c>
      <c r="H1213" s="36">
        <v>1</v>
      </c>
    </row>
    <row r="1214" spans="1:8" ht="21" x14ac:dyDescent="0.2">
      <c r="A1214" s="26"/>
      <c r="B1214" s="27" t="s">
        <v>238</v>
      </c>
      <c r="C1214" s="28">
        <v>21583094.129999999</v>
      </c>
      <c r="D1214" s="37">
        <v>123</v>
      </c>
      <c r="E1214" s="28">
        <v>-175472.31</v>
      </c>
      <c r="F1214" s="37">
        <v>-1</v>
      </c>
      <c r="G1214" s="28">
        <v>21407621.82</v>
      </c>
      <c r="H1214" s="29">
        <v>122</v>
      </c>
    </row>
    <row r="1215" spans="1:8" x14ac:dyDescent="0.2">
      <c r="A1215" s="30"/>
      <c r="B1215" s="31" t="s">
        <v>138</v>
      </c>
      <c r="C1215" s="32">
        <v>1754723.1</v>
      </c>
      <c r="D1215" s="33">
        <v>10</v>
      </c>
      <c r="E1215" s="32">
        <v>0</v>
      </c>
      <c r="F1215" s="33">
        <v>0</v>
      </c>
      <c r="G1215" s="35">
        <v>1754723.1</v>
      </c>
      <c r="H1215" s="36">
        <v>10</v>
      </c>
    </row>
    <row r="1216" spans="1:8" x14ac:dyDescent="0.2">
      <c r="A1216" s="30"/>
      <c r="B1216" s="31" t="s">
        <v>139</v>
      </c>
      <c r="C1216" s="32">
        <v>1754723.1</v>
      </c>
      <c r="D1216" s="33">
        <v>10</v>
      </c>
      <c r="E1216" s="32">
        <v>0</v>
      </c>
      <c r="F1216" s="33">
        <v>0</v>
      </c>
      <c r="G1216" s="35">
        <v>1754723.1</v>
      </c>
      <c r="H1216" s="36">
        <v>10</v>
      </c>
    </row>
    <row r="1217" spans="1:8" x14ac:dyDescent="0.2">
      <c r="A1217" s="30"/>
      <c r="B1217" s="31" t="s">
        <v>140</v>
      </c>
      <c r="C1217" s="32">
        <v>1754723.1</v>
      </c>
      <c r="D1217" s="33">
        <v>10</v>
      </c>
      <c r="E1217" s="32">
        <v>0</v>
      </c>
      <c r="F1217" s="33">
        <v>0</v>
      </c>
      <c r="G1217" s="35">
        <v>1754723.1</v>
      </c>
      <c r="H1217" s="36">
        <v>10</v>
      </c>
    </row>
    <row r="1218" spans="1:8" x14ac:dyDescent="0.2">
      <c r="A1218" s="30"/>
      <c r="B1218" s="31" t="s">
        <v>141</v>
      </c>
      <c r="C1218" s="32">
        <v>1930195.41</v>
      </c>
      <c r="D1218" s="33">
        <v>11</v>
      </c>
      <c r="E1218" s="32">
        <v>0</v>
      </c>
      <c r="F1218" s="33">
        <v>0</v>
      </c>
      <c r="G1218" s="35">
        <v>1930195.41</v>
      </c>
      <c r="H1218" s="36">
        <v>11</v>
      </c>
    </row>
    <row r="1219" spans="1:8" x14ac:dyDescent="0.2">
      <c r="A1219" s="30"/>
      <c r="B1219" s="31" t="s">
        <v>142</v>
      </c>
      <c r="C1219" s="32">
        <v>1754723.1</v>
      </c>
      <c r="D1219" s="33">
        <v>10</v>
      </c>
      <c r="E1219" s="32">
        <v>0</v>
      </c>
      <c r="F1219" s="33">
        <v>0</v>
      </c>
      <c r="G1219" s="35">
        <v>1754723.1</v>
      </c>
      <c r="H1219" s="36">
        <v>10</v>
      </c>
    </row>
    <row r="1220" spans="1:8" x14ac:dyDescent="0.2">
      <c r="A1220" s="30"/>
      <c r="B1220" s="31" t="s">
        <v>143</v>
      </c>
      <c r="C1220" s="32">
        <v>2105667.7200000002</v>
      </c>
      <c r="D1220" s="33">
        <v>12</v>
      </c>
      <c r="E1220" s="32">
        <v>0</v>
      </c>
      <c r="F1220" s="33">
        <v>0</v>
      </c>
      <c r="G1220" s="35">
        <v>2105667.7200000002</v>
      </c>
      <c r="H1220" s="36">
        <v>12</v>
      </c>
    </row>
    <row r="1221" spans="1:8" x14ac:dyDescent="0.2">
      <c r="A1221" s="30"/>
      <c r="B1221" s="31" t="s">
        <v>150</v>
      </c>
      <c r="C1221" s="32">
        <v>1754723.1</v>
      </c>
      <c r="D1221" s="33">
        <v>10</v>
      </c>
      <c r="E1221" s="32">
        <v>0</v>
      </c>
      <c r="F1221" s="33">
        <v>0</v>
      </c>
      <c r="G1221" s="35">
        <v>1754723.1</v>
      </c>
      <c r="H1221" s="36">
        <v>10</v>
      </c>
    </row>
    <row r="1222" spans="1:8" x14ac:dyDescent="0.2">
      <c r="A1222" s="30"/>
      <c r="B1222" s="31" t="s">
        <v>144</v>
      </c>
      <c r="C1222" s="32">
        <v>1754723.1</v>
      </c>
      <c r="D1222" s="33">
        <v>10</v>
      </c>
      <c r="E1222" s="32">
        <v>-175472.31</v>
      </c>
      <c r="F1222" s="33">
        <v>-1</v>
      </c>
      <c r="G1222" s="35">
        <v>1579250.79</v>
      </c>
      <c r="H1222" s="36">
        <v>9</v>
      </c>
    </row>
    <row r="1223" spans="1:8" x14ac:dyDescent="0.2">
      <c r="A1223" s="30"/>
      <c r="B1223" s="31" t="s">
        <v>145</v>
      </c>
      <c r="C1223" s="32">
        <v>1754723.1</v>
      </c>
      <c r="D1223" s="33">
        <v>10</v>
      </c>
      <c r="E1223" s="32">
        <v>0</v>
      </c>
      <c r="F1223" s="33">
        <v>0</v>
      </c>
      <c r="G1223" s="35">
        <v>1754723.1</v>
      </c>
      <c r="H1223" s="36">
        <v>10</v>
      </c>
    </row>
    <row r="1224" spans="1:8" x14ac:dyDescent="0.2">
      <c r="A1224" s="30"/>
      <c r="B1224" s="31" t="s">
        <v>146</v>
      </c>
      <c r="C1224" s="32">
        <v>1754723.1</v>
      </c>
      <c r="D1224" s="33">
        <v>10</v>
      </c>
      <c r="E1224" s="32">
        <v>0</v>
      </c>
      <c r="F1224" s="33">
        <v>0</v>
      </c>
      <c r="G1224" s="35">
        <v>1754723.1</v>
      </c>
      <c r="H1224" s="36">
        <v>10</v>
      </c>
    </row>
    <row r="1225" spans="1:8" x14ac:dyDescent="0.2">
      <c r="A1225" s="30"/>
      <c r="B1225" s="31" t="s">
        <v>147</v>
      </c>
      <c r="C1225" s="32">
        <v>1754723.1</v>
      </c>
      <c r="D1225" s="33">
        <v>10</v>
      </c>
      <c r="E1225" s="32">
        <v>0</v>
      </c>
      <c r="F1225" s="33">
        <v>0</v>
      </c>
      <c r="G1225" s="35">
        <v>1754723.1</v>
      </c>
      <c r="H1225" s="36">
        <v>10</v>
      </c>
    </row>
    <row r="1226" spans="1:8" x14ac:dyDescent="0.2">
      <c r="A1226" s="30"/>
      <c r="B1226" s="31" t="s">
        <v>148</v>
      </c>
      <c r="C1226" s="32">
        <v>1754723.1</v>
      </c>
      <c r="D1226" s="33">
        <v>10</v>
      </c>
      <c r="E1226" s="32">
        <v>0</v>
      </c>
      <c r="F1226" s="33">
        <v>0</v>
      </c>
      <c r="G1226" s="35">
        <v>1754723.1</v>
      </c>
      <c r="H1226" s="36">
        <v>10</v>
      </c>
    </row>
    <row r="1227" spans="1:8" ht="21" x14ac:dyDescent="0.2">
      <c r="A1227" s="26"/>
      <c r="B1227" s="27" t="s">
        <v>240</v>
      </c>
      <c r="C1227" s="28">
        <v>778207.4</v>
      </c>
      <c r="D1227" s="37">
        <v>5</v>
      </c>
      <c r="E1227" s="28">
        <v>2801546.64</v>
      </c>
      <c r="F1227" s="28">
        <v>18</v>
      </c>
      <c r="G1227" s="28">
        <v>3579754.04</v>
      </c>
      <c r="H1227" s="28">
        <v>23</v>
      </c>
    </row>
    <row r="1228" spans="1:8" ht="12" x14ac:dyDescent="0.2">
      <c r="A1228" s="30"/>
      <c r="B1228" s="31" t="s">
        <v>142</v>
      </c>
      <c r="C1228" s="32">
        <v>155641.48000000001</v>
      </c>
      <c r="D1228" s="33">
        <v>1</v>
      </c>
      <c r="E1228" s="39">
        <v>0</v>
      </c>
      <c r="F1228" s="40">
        <v>0</v>
      </c>
      <c r="G1228" s="35">
        <v>155641.48000000001</v>
      </c>
      <c r="H1228" s="36">
        <v>1</v>
      </c>
    </row>
    <row r="1229" spans="1:8" ht="12" x14ac:dyDescent="0.2">
      <c r="A1229" s="30"/>
      <c r="B1229" s="31" t="s">
        <v>143</v>
      </c>
      <c r="C1229" s="32">
        <v>155641.48000000001</v>
      </c>
      <c r="D1229" s="33">
        <v>1</v>
      </c>
      <c r="E1229" s="39">
        <v>0</v>
      </c>
      <c r="F1229" s="40">
        <v>0</v>
      </c>
      <c r="G1229" s="35">
        <v>155641.48000000001</v>
      </c>
      <c r="H1229" s="36">
        <v>1</v>
      </c>
    </row>
    <row r="1230" spans="1:8" ht="12" x14ac:dyDescent="0.2">
      <c r="A1230" s="30"/>
      <c r="B1230" s="31" t="s">
        <v>150</v>
      </c>
      <c r="C1230" s="32">
        <v>155641.48000000001</v>
      </c>
      <c r="D1230" s="33">
        <v>1</v>
      </c>
      <c r="E1230" s="39">
        <v>0</v>
      </c>
      <c r="F1230" s="40">
        <v>0</v>
      </c>
      <c r="G1230" s="35">
        <v>155641.48000000001</v>
      </c>
      <c r="H1230" s="36">
        <v>1</v>
      </c>
    </row>
    <row r="1231" spans="1:8" ht="12" x14ac:dyDescent="0.2">
      <c r="A1231" s="30"/>
      <c r="B1231" s="31" t="s">
        <v>144</v>
      </c>
      <c r="C1231" s="32">
        <v>155641.48000000001</v>
      </c>
      <c r="D1231" s="33">
        <v>1</v>
      </c>
      <c r="E1231" s="39">
        <v>778207.4</v>
      </c>
      <c r="F1231" s="40">
        <v>5</v>
      </c>
      <c r="G1231" s="35">
        <v>933848.88</v>
      </c>
      <c r="H1231" s="36">
        <v>6</v>
      </c>
    </row>
    <row r="1232" spans="1:8" ht="12" x14ac:dyDescent="0.2">
      <c r="A1232" s="30"/>
      <c r="B1232" s="31" t="s">
        <v>145</v>
      </c>
      <c r="C1232" s="32">
        <v>155641.48000000001</v>
      </c>
      <c r="D1232" s="33">
        <v>1</v>
      </c>
      <c r="E1232" s="39">
        <v>622565.92000000004</v>
      </c>
      <c r="F1232" s="40">
        <v>4</v>
      </c>
      <c r="G1232" s="35">
        <v>778207.4</v>
      </c>
      <c r="H1232" s="36">
        <v>5</v>
      </c>
    </row>
    <row r="1233" spans="1:8" ht="12" x14ac:dyDescent="0.2">
      <c r="A1233" s="38"/>
      <c r="B1233" s="31" t="s">
        <v>146</v>
      </c>
      <c r="C1233" s="32"/>
      <c r="D1233" s="33"/>
      <c r="E1233" s="39">
        <v>466924.44</v>
      </c>
      <c r="F1233" s="40">
        <v>3</v>
      </c>
      <c r="G1233" s="35">
        <v>466924.44</v>
      </c>
      <c r="H1233" s="36">
        <v>3</v>
      </c>
    </row>
    <row r="1234" spans="1:8" ht="12" x14ac:dyDescent="0.2">
      <c r="A1234" s="38"/>
      <c r="B1234" s="31" t="s">
        <v>147</v>
      </c>
      <c r="C1234" s="32"/>
      <c r="D1234" s="33"/>
      <c r="E1234" s="39">
        <v>466924.44</v>
      </c>
      <c r="F1234" s="40">
        <v>3</v>
      </c>
      <c r="G1234" s="35">
        <v>466924.44</v>
      </c>
      <c r="H1234" s="36">
        <v>3</v>
      </c>
    </row>
    <row r="1235" spans="1:8" ht="12" x14ac:dyDescent="0.2">
      <c r="A1235" s="38"/>
      <c r="B1235" s="31" t="s">
        <v>148</v>
      </c>
      <c r="C1235" s="32"/>
      <c r="D1235" s="33"/>
      <c r="E1235" s="39">
        <v>466924.44</v>
      </c>
      <c r="F1235" s="40">
        <v>3</v>
      </c>
      <c r="G1235" s="35">
        <v>466924.44</v>
      </c>
      <c r="H1235" s="36">
        <v>3</v>
      </c>
    </row>
    <row r="1236" spans="1:8" ht="21" x14ac:dyDescent="0.2">
      <c r="A1236" s="26"/>
      <c r="B1236" s="27" t="s">
        <v>241</v>
      </c>
      <c r="C1236" s="28">
        <v>2809694.52</v>
      </c>
      <c r="D1236" s="37">
        <v>12</v>
      </c>
      <c r="E1236" s="28">
        <v>1873129.68</v>
      </c>
      <c r="F1236" s="28">
        <v>8</v>
      </c>
      <c r="G1236" s="28">
        <v>4682824.2</v>
      </c>
      <c r="H1236" s="28">
        <v>20</v>
      </c>
    </row>
    <row r="1237" spans="1:8" ht="12" x14ac:dyDescent="0.2">
      <c r="A1237" s="30"/>
      <c r="B1237" s="31" t="s">
        <v>138</v>
      </c>
      <c r="C1237" s="32">
        <v>234141.21</v>
      </c>
      <c r="D1237" s="33">
        <v>1</v>
      </c>
      <c r="E1237" s="39">
        <v>0</v>
      </c>
      <c r="F1237" s="40">
        <v>0</v>
      </c>
      <c r="G1237" s="35">
        <v>234141.21</v>
      </c>
      <c r="H1237" s="36">
        <v>1</v>
      </c>
    </row>
    <row r="1238" spans="1:8" ht="12" x14ac:dyDescent="0.2">
      <c r="A1238" s="30"/>
      <c r="B1238" s="31" t="s">
        <v>139</v>
      </c>
      <c r="C1238" s="32">
        <v>234141.21</v>
      </c>
      <c r="D1238" s="33">
        <v>1</v>
      </c>
      <c r="E1238" s="39">
        <v>0</v>
      </c>
      <c r="F1238" s="40">
        <v>0</v>
      </c>
      <c r="G1238" s="35">
        <v>234141.21</v>
      </c>
      <c r="H1238" s="36">
        <v>1</v>
      </c>
    </row>
    <row r="1239" spans="1:8" ht="12" x14ac:dyDescent="0.2">
      <c r="A1239" s="30"/>
      <c r="B1239" s="31" t="s">
        <v>140</v>
      </c>
      <c r="C1239" s="32">
        <v>234141.21</v>
      </c>
      <c r="D1239" s="33">
        <v>1</v>
      </c>
      <c r="E1239" s="39">
        <v>0</v>
      </c>
      <c r="F1239" s="40">
        <v>0</v>
      </c>
      <c r="G1239" s="35">
        <v>234141.21</v>
      </c>
      <c r="H1239" s="36">
        <v>1</v>
      </c>
    </row>
    <row r="1240" spans="1:8" ht="12" x14ac:dyDescent="0.2">
      <c r="A1240" s="30"/>
      <c r="B1240" s="31" t="s">
        <v>141</v>
      </c>
      <c r="C1240" s="32">
        <v>234141.21</v>
      </c>
      <c r="D1240" s="33">
        <v>1</v>
      </c>
      <c r="E1240" s="39">
        <v>0</v>
      </c>
      <c r="F1240" s="40">
        <v>0</v>
      </c>
      <c r="G1240" s="35">
        <v>234141.21</v>
      </c>
      <c r="H1240" s="36">
        <v>1</v>
      </c>
    </row>
    <row r="1241" spans="1:8" ht="12" x14ac:dyDescent="0.2">
      <c r="A1241" s="30"/>
      <c r="B1241" s="31" t="s">
        <v>142</v>
      </c>
      <c r="C1241" s="32">
        <v>234141.21</v>
      </c>
      <c r="D1241" s="33">
        <v>1</v>
      </c>
      <c r="E1241" s="39">
        <v>0</v>
      </c>
      <c r="F1241" s="40">
        <v>0</v>
      </c>
      <c r="G1241" s="35">
        <v>234141.21</v>
      </c>
      <c r="H1241" s="36">
        <v>1</v>
      </c>
    </row>
    <row r="1242" spans="1:8" x14ac:dyDescent="0.2">
      <c r="A1242" s="30"/>
      <c r="B1242" s="31" t="s">
        <v>143</v>
      </c>
      <c r="C1242" s="32">
        <v>702423.63</v>
      </c>
      <c r="D1242" s="33">
        <v>3</v>
      </c>
      <c r="E1242" s="32">
        <v>0</v>
      </c>
      <c r="F1242" s="34">
        <v>0</v>
      </c>
      <c r="G1242" s="35">
        <v>702423.63</v>
      </c>
      <c r="H1242" s="36">
        <v>3</v>
      </c>
    </row>
    <row r="1243" spans="1:8" ht="12" x14ac:dyDescent="0.2">
      <c r="A1243" s="30"/>
      <c r="B1243" s="31" t="s">
        <v>150</v>
      </c>
      <c r="C1243" s="32">
        <v>234141.21</v>
      </c>
      <c r="D1243" s="33">
        <v>1</v>
      </c>
      <c r="E1243" s="39">
        <v>0</v>
      </c>
      <c r="F1243" s="40">
        <v>0</v>
      </c>
      <c r="G1243" s="35">
        <v>234141.21</v>
      </c>
      <c r="H1243" s="36">
        <v>1</v>
      </c>
    </row>
    <row r="1244" spans="1:8" x14ac:dyDescent="0.2">
      <c r="A1244" s="30"/>
      <c r="B1244" s="31" t="s">
        <v>144</v>
      </c>
      <c r="C1244" s="32">
        <v>234141.21</v>
      </c>
      <c r="D1244" s="33">
        <v>1</v>
      </c>
      <c r="E1244" s="32">
        <v>468282.42</v>
      </c>
      <c r="F1244" s="34">
        <v>2</v>
      </c>
      <c r="G1244" s="35">
        <v>702423.63</v>
      </c>
      <c r="H1244" s="36">
        <v>3</v>
      </c>
    </row>
    <row r="1245" spans="1:8" ht="12" x14ac:dyDescent="0.2">
      <c r="A1245" s="30"/>
      <c r="B1245" s="31" t="s">
        <v>145</v>
      </c>
      <c r="C1245" s="32">
        <v>234141.21</v>
      </c>
      <c r="D1245" s="33">
        <v>1</v>
      </c>
      <c r="E1245" s="39">
        <v>702423.63</v>
      </c>
      <c r="F1245" s="40">
        <v>3</v>
      </c>
      <c r="G1245" s="35">
        <v>936564.84</v>
      </c>
      <c r="H1245" s="36">
        <v>4</v>
      </c>
    </row>
    <row r="1246" spans="1:8" ht="12" x14ac:dyDescent="0.2">
      <c r="A1246" s="30"/>
      <c r="B1246" s="31" t="s">
        <v>146</v>
      </c>
      <c r="C1246" s="32">
        <v>234141.21</v>
      </c>
      <c r="D1246" s="33">
        <v>1</v>
      </c>
      <c r="E1246" s="39">
        <v>702423.63</v>
      </c>
      <c r="F1246" s="40">
        <v>3</v>
      </c>
      <c r="G1246" s="35">
        <v>936564.84</v>
      </c>
      <c r="H1246" s="36">
        <v>4</v>
      </c>
    </row>
    <row r="1247" spans="1:8" ht="21" x14ac:dyDescent="0.2">
      <c r="A1247" s="41"/>
      <c r="B1247" s="27" t="s">
        <v>242</v>
      </c>
      <c r="C1247" s="42"/>
      <c r="D1247" s="43"/>
      <c r="E1247" s="28">
        <v>1477233.48</v>
      </c>
      <c r="F1247" s="28">
        <v>2</v>
      </c>
      <c r="G1247" s="28">
        <v>1477233.48</v>
      </c>
      <c r="H1247" s="29">
        <v>2</v>
      </c>
    </row>
    <row r="1248" spans="1:8" ht="12" x14ac:dyDescent="0.2">
      <c r="A1248" s="38"/>
      <c r="B1248" s="31" t="s">
        <v>145</v>
      </c>
      <c r="C1248" s="32"/>
      <c r="D1248" s="33"/>
      <c r="E1248" s="39">
        <v>738616.74</v>
      </c>
      <c r="F1248" s="40">
        <v>1</v>
      </c>
      <c r="G1248" s="35">
        <v>738616.74</v>
      </c>
      <c r="H1248" s="36">
        <v>1</v>
      </c>
    </row>
    <row r="1249" spans="1:8" ht="12" x14ac:dyDescent="0.2">
      <c r="A1249" s="38"/>
      <c r="B1249" s="31" t="s">
        <v>146</v>
      </c>
      <c r="C1249" s="32"/>
      <c r="D1249" s="33"/>
      <c r="E1249" s="39">
        <v>738616.74</v>
      </c>
      <c r="F1249" s="40">
        <v>1</v>
      </c>
      <c r="G1249" s="35">
        <v>738616.74</v>
      </c>
      <c r="H1249" s="36">
        <v>1</v>
      </c>
    </row>
    <row r="1250" spans="1:8" ht="12" x14ac:dyDescent="0.2">
      <c r="A1250" s="38"/>
      <c r="B1250" s="31" t="s">
        <v>147</v>
      </c>
      <c r="C1250" s="32"/>
      <c r="D1250" s="33"/>
      <c r="E1250" s="39">
        <v>0</v>
      </c>
      <c r="F1250" s="40">
        <v>0</v>
      </c>
      <c r="G1250" s="35">
        <v>0</v>
      </c>
      <c r="H1250" s="36">
        <v>0</v>
      </c>
    </row>
    <row r="1251" spans="1:8" ht="12" x14ac:dyDescent="0.2">
      <c r="A1251" s="38"/>
      <c r="B1251" s="31" t="s">
        <v>148</v>
      </c>
      <c r="C1251" s="32"/>
      <c r="D1251" s="33"/>
      <c r="E1251" s="39">
        <v>0</v>
      </c>
      <c r="F1251" s="40">
        <v>0</v>
      </c>
      <c r="G1251" s="35">
        <v>0</v>
      </c>
      <c r="H1251" s="36">
        <v>0</v>
      </c>
    </row>
    <row r="1252" spans="1:8" ht="21" x14ac:dyDescent="0.2">
      <c r="A1252" s="26"/>
      <c r="B1252" s="27" t="s">
        <v>244</v>
      </c>
      <c r="C1252" s="28">
        <v>1510375.9</v>
      </c>
      <c r="D1252" s="37">
        <v>10</v>
      </c>
      <c r="E1252" s="28">
        <v>302075.18</v>
      </c>
      <c r="F1252" s="29">
        <v>2</v>
      </c>
      <c r="G1252" s="28">
        <v>1812451.08</v>
      </c>
      <c r="H1252" s="29">
        <v>12</v>
      </c>
    </row>
    <row r="1253" spans="1:8" ht="12" x14ac:dyDescent="0.2">
      <c r="A1253" s="30"/>
      <c r="B1253" s="31" t="s">
        <v>138</v>
      </c>
      <c r="C1253" s="32">
        <v>151037.59</v>
      </c>
      <c r="D1253" s="33">
        <v>1</v>
      </c>
      <c r="E1253" s="39">
        <v>0</v>
      </c>
      <c r="F1253" s="40">
        <v>0</v>
      </c>
      <c r="G1253" s="35">
        <v>151037.59</v>
      </c>
      <c r="H1253" s="36">
        <v>1</v>
      </c>
    </row>
    <row r="1254" spans="1:8" x14ac:dyDescent="0.2">
      <c r="A1254" s="30"/>
      <c r="B1254" s="31" t="s">
        <v>139</v>
      </c>
      <c r="C1254" s="32">
        <v>151037.59</v>
      </c>
      <c r="D1254" s="33">
        <v>1</v>
      </c>
      <c r="E1254" s="32">
        <v>0</v>
      </c>
      <c r="F1254" s="34">
        <v>0</v>
      </c>
      <c r="G1254" s="35">
        <v>151037.59</v>
      </c>
      <c r="H1254" s="36">
        <v>1</v>
      </c>
    </row>
    <row r="1255" spans="1:8" ht="12" x14ac:dyDescent="0.2">
      <c r="A1255" s="30"/>
      <c r="B1255" s="31" t="s">
        <v>140</v>
      </c>
      <c r="C1255" s="32">
        <v>151037.59</v>
      </c>
      <c r="D1255" s="33">
        <v>1</v>
      </c>
      <c r="E1255" s="39">
        <v>0</v>
      </c>
      <c r="F1255" s="40">
        <v>0</v>
      </c>
      <c r="G1255" s="35">
        <v>151037.59</v>
      </c>
      <c r="H1255" s="36">
        <v>1</v>
      </c>
    </row>
    <row r="1256" spans="1:8" x14ac:dyDescent="0.2">
      <c r="A1256" s="30"/>
      <c r="B1256" s="31" t="s">
        <v>141</v>
      </c>
      <c r="C1256" s="32">
        <v>151037.59</v>
      </c>
      <c r="D1256" s="33">
        <v>1</v>
      </c>
      <c r="E1256" s="32">
        <v>0</v>
      </c>
      <c r="F1256" s="34">
        <v>0</v>
      </c>
      <c r="G1256" s="35">
        <v>151037.59</v>
      </c>
      <c r="H1256" s="36">
        <v>1</v>
      </c>
    </row>
    <row r="1257" spans="1:8" x14ac:dyDescent="0.2">
      <c r="A1257" s="30"/>
      <c r="B1257" s="31" t="s">
        <v>142</v>
      </c>
      <c r="C1257" s="32">
        <v>151037.59</v>
      </c>
      <c r="D1257" s="33">
        <v>1</v>
      </c>
      <c r="E1257" s="32">
        <v>0</v>
      </c>
      <c r="F1257" s="34">
        <v>0</v>
      </c>
      <c r="G1257" s="35">
        <v>151037.59</v>
      </c>
      <c r="H1257" s="36">
        <v>1</v>
      </c>
    </row>
    <row r="1258" spans="1:8" ht="12" x14ac:dyDescent="0.2">
      <c r="A1258" s="30"/>
      <c r="B1258" s="31" t="s">
        <v>143</v>
      </c>
      <c r="C1258" s="32">
        <v>151037.59</v>
      </c>
      <c r="D1258" s="33">
        <v>1</v>
      </c>
      <c r="E1258" s="39">
        <v>0</v>
      </c>
      <c r="F1258" s="40">
        <v>0</v>
      </c>
      <c r="G1258" s="35">
        <v>151037.59</v>
      </c>
      <c r="H1258" s="36">
        <v>1</v>
      </c>
    </row>
    <row r="1259" spans="1:8" ht="12" x14ac:dyDescent="0.2">
      <c r="A1259" s="30"/>
      <c r="B1259" s="31" t="s">
        <v>150</v>
      </c>
      <c r="C1259" s="32">
        <v>151037.59</v>
      </c>
      <c r="D1259" s="33">
        <v>1</v>
      </c>
      <c r="E1259" s="39">
        <v>0</v>
      </c>
      <c r="F1259" s="40">
        <v>0</v>
      </c>
      <c r="G1259" s="35">
        <v>151037.59</v>
      </c>
      <c r="H1259" s="36">
        <v>1</v>
      </c>
    </row>
    <row r="1260" spans="1:8" ht="12" x14ac:dyDescent="0.2">
      <c r="A1260" s="30"/>
      <c r="B1260" s="31" t="s">
        <v>144</v>
      </c>
      <c r="C1260" s="32">
        <v>151037.59</v>
      </c>
      <c r="D1260" s="33">
        <v>1</v>
      </c>
      <c r="E1260" s="39">
        <v>302075.18</v>
      </c>
      <c r="F1260" s="40">
        <v>2</v>
      </c>
      <c r="G1260" s="35">
        <v>453112.77</v>
      </c>
      <c r="H1260" s="36">
        <v>3</v>
      </c>
    </row>
    <row r="1261" spans="1:8" x14ac:dyDescent="0.2">
      <c r="A1261" s="30"/>
      <c r="B1261" s="31" t="s">
        <v>145</v>
      </c>
      <c r="C1261" s="32">
        <v>151037.59</v>
      </c>
      <c r="D1261" s="33">
        <v>1</v>
      </c>
      <c r="E1261" s="32"/>
      <c r="F1261" s="34"/>
      <c r="G1261" s="35">
        <v>151037.59</v>
      </c>
      <c r="H1261" s="36">
        <v>1</v>
      </c>
    </row>
    <row r="1262" spans="1:8" x14ac:dyDescent="0.2">
      <c r="A1262" s="30"/>
      <c r="B1262" s="31" t="s">
        <v>146</v>
      </c>
      <c r="C1262" s="32">
        <v>151037.59</v>
      </c>
      <c r="D1262" s="33">
        <v>1</v>
      </c>
      <c r="E1262" s="32"/>
      <c r="F1262" s="34"/>
      <c r="G1262" s="35">
        <v>151037.59</v>
      </c>
      <c r="H1262" s="36">
        <v>1</v>
      </c>
    </row>
    <row r="1263" spans="1:8" ht="21" x14ac:dyDescent="0.2">
      <c r="A1263" s="26"/>
      <c r="B1263" s="27" t="s">
        <v>246</v>
      </c>
      <c r="C1263" s="28">
        <v>1595792.4</v>
      </c>
      <c r="D1263" s="37">
        <v>10</v>
      </c>
      <c r="E1263" s="28">
        <v>159579.24</v>
      </c>
      <c r="F1263" s="29">
        <v>1</v>
      </c>
      <c r="G1263" s="28">
        <v>1755371.64</v>
      </c>
      <c r="H1263" s="29">
        <v>11</v>
      </c>
    </row>
    <row r="1264" spans="1:8" ht="12" x14ac:dyDescent="0.2">
      <c r="A1264" s="30"/>
      <c r="B1264" s="31" t="s">
        <v>138</v>
      </c>
      <c r="C1264" s="32">
        <v>159579.24</v>
      </c>
      <c r="D1264" s="33">
        <v>1</v>
      </c>
      <c r="E1264" s="39">
        <v>0</v>
      </c>
      <c r="F1264" s="40">
        <v>0</v>
      </c>
      <c r="G1264" s="35">
        <v>159579.24</v>
      </c>
      <c r="H1264" s="36">
        <v>1</v>
      </c>
    </row>
    <row r="1265" spans="1:8" x14ac:dyDescent="0.2">
      <c r="A1265" s="30"/>
      <c r="B1265" s="31" t="s">
        <v>139</v>
      </c>
      <c r="C1265" s="32">
        <v>159579.24</v>
      </c>
      <c r="D1265" s="33">
        <v>1</v>
      </c>
      <c r="E1265" s="32">
        <v>0</v>
      </c>
      <c r="F1265" s="34">
        <v>0</v>
      </c>
      <c r="G1265" s="35">
        <v>159579.24</v>
      </c>
      <c r="H1265" s="36">
        <v>1</v>
      </c>
    </row>
    <row r="1266" spans="1:8" ht="12" x14ac:dyDescent="0.2">
      <c r="A1266" s="30"/>
      <c r="B1266" s="31" t="s">
        <v>140</v>
      </c>
      <c r="C1266" s="32">
        <v>159579.24</v>
      </c>
      <c r="D1266" s="33">
        <v>1</v>
      </c>
      <c r="E1266" s="39">
        <v>0</v>
      </c>
      <c r="F1266" s="40">
        <v>0</v>
      </c>
      <c r="G1266" s="35">
        <v>159579.24</v>
      </c>
      <c r="H1266" s="36">
        <v>1</v>
      </c>
    </row>
    <row r="1267" spans="1:8" x14ac:dyDescent="0.2">
      <c r="A1267" s="30"/>
      <c r="B1267" s="31" t="s">
        <v>141</v>
      </c>
      <c r="C1267" s="32">
        <v>159579.24</v>
      </c>
      <c r="D1267" s="33">
        <v>1</v>
      </c>
      <c r="E1267" s="32">
        <v>0</v>
      </c>
      <c r="F1267" s="34">
        <v>0</v>
      </c>
      <c r="G1267" s="35">
        <v>159579.24</v>
      </c>
      <c r="H1267" s="36">
        <v>1</v>
      </c>
    </row>
    <row r="1268" spans="1:8" ht="12" x14ac:dyDescent="0.2">
      <c r="A1268" s="30"/>
      <c r="B1268" s="31" t="s">
        <v>142</v>
      </c>
      <c r="C1268" s="32">
        <v>159579.24</v>
      </c>
      <c r="D1268" s="33">
        <v>1</v>
      </c>
      <c r="E1268" s="39">
        <v>0</v>
      </c>
      <c r="F1268" s="40">
        <v>0</v>
      </c>
      <c r="G1268" s="35">
        <v>159579.24</v>
      </c>
      <c r="H1268" s="36">
        <v>1</v>
      </c>
    </row>
    <row r="1269" spans="1:8" ht="12" x14ac:dyDescent="0.2">
      <c r="A1269" s="30"/>
      <c r="B1269" s="31" t="s">
        <v>143</v>
      </c>
      <c r="C1269" s="32">
        <v>159579.24</v>
      </c>
      <c r="D1269" s="33">
        <v>1</v>
      </c>
      <c r="E1269" s="39">
        <v>0</v>
      </c>
      <c r="F1269" s="40">
        <v>0</v>
      </c>
      <c r="G1269" s="35">
        <v>159579.24</v>
      </c>
      <c r="H1269" s="36">
        <v>1</v>
      </c>
    </row>
    <row r="1270" spans="1:8" ht="12" x14ac:dyDescent="0.2">
      <c r="A1270" s="30"/>
      <c r="B1270" s="31" t="s">
        <v>150</v>
      </c>
      <c r="C1270" s="32">
        <v>159579.24</v>
      </c>
      <c r="D1270" s="33">
        <v>1</v>
      </c>
      <c r="E1270" s="39">
        <v>0</v>
      </c>
      <c r="F1270" s="40">
        <v>0</v>
      </c>
      <c r="G1270" s="35">
        <v>159579.24</v>
      </c>
      <c r="H1270" s="36">
        <v>1</v>
      </c>
    </row>
    <row r="1271" spans="1:8" ht="12" x14ac:dyDescent="0.2">
      <c r="A1271" s="30"/>
      <c r="B1271" s="31" t="s">
        <v>144</v>
      </c>
      <c r="C1271" s="32">
        <v>159579.24</v>
      </c>
      <c r="D1271" s="33">
        <v>1</v>
      </c>
      <c r="E1271" s="39">
        <v>159579.24</v>
      </c>
      <c r="F1271" s="40">
        <v>1</v>
      </c>
      <c r="G1271" s="35">
        <v>319158.48</v>
      </c>
      <c r="H1271" s="36">
        <v>2</v>
      </c>
    </row>
    <row r="1272" spans="1:8" x14ac:dyDescent="0.2">
      <c r="A1272" s="30"/>
      <c r="B1272" s="31" t="s">
        <v>145</v>
      </c>
      <c r="C1272" s="32">
        <v>159579.24</v>
      </c>
      <c r="D1272" s="33">
        <v>1</v>
      </c>
      <c r="E1272" s="32"/>
      <c r="F1272" s="34"/>
      <c r="G1272" s="35">
        <v>159579.24</v>
      </c>
      <c r="H1272" s="36">
        <v>1</v>
      </c>
    </row>
    <row r="1273" spans="1:8" x14ac:dyDescent="0.2">
      <c r="A1273" s="30"/>
      <c r="B1273" s="31" t="s">
        <v>146</v>
      </c>
      <c r="C1273" s="32">
        <v>159579.24</v>
      </c>
      <c r="D1273" s="33">
        <v>1</v>
      </c>
      <c r="E1273" s="32"/>
      <c r="F1273" s="34"/>
      <c r="G1273" s="35">
        <v>159579.24</v>
      </c>
      <c r="H1273" s="36">
        <v>1</v>
      </c>
    </row>
    <row r="1274" spans="1:8" x14ac:dyDescent="0.2">
      <c r="A1274" s="169" t="s">
        <v>216</v>
      </c>
      <c r="B1274" s="169"/>
      <c r="C1274" s="157"/>
      <c r="D1274" s="159"/>
      <c r="E1274" s="157">
        <f>E5+E391+E524+E574+E628+E664+E685+E753+E867+E894+E919+E1049+E1110</f>
        <v>155881207.88999999</v>
      </c>
      <c r="F1274" s="159">
        <f>F5+F391+F524+F574+F628+F664+F685+F753+F867+F894+F919+F1049+F1110</f>
        <v>847</v>
      </c>
      <c r="G1274" s="157"/>
      <c r="H1274" s="159"/>
    </row>
    <row r="1275" spans="1:8" ht="12" x14ac:dyDescent="0.2">
      <c r="A1275" s="166" t="s">
        <v>276</v>
      </c>
      <c r="B1275" s="167"/>
      <c r="C1275" s="163">
        <v>78060123.849999994</v>
      </c>
      <c r="D1275" s="164">
        <v>476</v>
      </c>
      <c r="E1275" s="163">
        <v>-29449352.989999998</v>
      </c>
      <c r="F1275" s="165">
        <v>-213</v>
      </c>
      <c r="G1275" s="163">
        <f>C1275+E1275</f>
        <v>48610770.859999999</v>
      </c>
      <c r="H1275" s="165">
        <f>D1275+F1275</f>
        <v>263</v>
      </c>
    </row>
    <row r="1276" spans="1:8" x14ac:dyDescent="0.2">
      <c r="G1276" s="61"/>
      <c r="H1276" s="60"/>
    </row>
    <row r="1277" spans="1:8" x14ac:dyDescent="0.2">
      <c r="G1277" s="61"/>
      <c r="H1277" s="60"/>
    </row>
    <row r="1278" spans="1:8" x14ac:dyDescent="0.2">
      <c r="G1278" s="61"/>
      <c r="H1278" s="60"/>
    </row>
    <row r="1279" spans="1:8" x14ac:dyDescent="0.2">
      <c r="G1279" s="61"/>
      <c r="H1279" s="60"/>
    </row>
    <row r="1280" spans="1:8" x14ac:dyDescent="0.2">
      <c r="G1280" s="61"/>
      <c r="H1280" s="60"/>
    </row>
    <row r="1281" spans="7:8" x14ac:dyDescent="0.2">
      <c r="G1281" s="61"/>
      <c r="H1281" s="60"/>
    </row>
    <row r="1282" spans="7:8" x14ac:dyDescent="0.2">
      <c r="G1282" s="61"/>
      <c r="H1282" s="60"/>
    </row>
    <row r="1283" spans="7:8" x14ac:dyDescent="0.2">
      <c r="G1283" s="61"/>
      <c r="H1283" s="60"/>
    </row>
    <row r="1284" spans="7:8" x14ac:dyDescent="0.2">
      <c r="G1284" s="61"/>
      <c r="H1284" s="60"/>
    </row>
  </sheetData>
  <mergeCells count="9">
    <mergeCell ref="A1275:B1275"/>
    <mergeCell ref="F1:H1"/>
    <mergeCell ref="A1274:B1274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view="pageBreakPreview" zoomScale="180" zoomScaleNormal="100" zoomScaleSheetLayoutView="180" workbookViewId="0">
      <pane xSplit="1" ySplit="5" topLeftCell="B33" activePane="bottomRight" state="frozen"/>
      <selection pane="topRight" activeCell="B1" sqref="B1"/>
      <selection pane="bottomLeft" activeCell="A6" sqref="A6"/>
      <selection pane="bottomRight" sqref="A1:XFD1048576"/>
    </sheetView>
  </sheetViews>
  <sheetFormatPr defaultColWidth="10.5" defaultRowHeight="11.25" x14ac:dyDescent="0.2"/>
  <cols>
    <col min="1" max="1" width="54.33203125" style="60" customWidth="1"/>
    <col min="2" max="2" width="18" style="60" customWidth="1"/>
    <col min="3" max="3" width="17" style="60" customWidth="1"/>
    <col min="4" max="16384" width="10.5" style="25"/>
  </cols>
  <sheetData>
    <row r="1" spans="1:3" s="60" customFormat="1" ht="38.25" customHeight="1" x14ac:dyDescent="0.2">
      <c r="B1" s="168" t="s">
        <v>277</v>
      </c>
      <c r="C1" s="168"/>
    </row>
    <row r="3" spans="1:3" ht="39.75" customHeight="1" x14ac:dyDescent="0.2">
      <c r="A3" s="194" t="s">
        <v>0</v>
      </c>
      <c r="B3" s="194"/>
      <c r="C3" s="194"/>
    </row>
    <row r="5" spans="1:3" ht="45" x14ac:dyDescent="0.2">
      <c r="A5" s="137" t="s">
        <v>1</v>
      </c>
      <c r="B5" s="138" t="s">
        <v>2</v>
      </c>
      <c r="C5" s="139" t="s">
        <v>133</v>
      </c>
    </row>
    <row r="6" spans="1:3" x14ac:dyDescent="0.2">
      <c r="A6" s="140" t="s">
        <v>3</v>
      </c>
      <c r="B6" s="141">
        <v>83560</v>
      </c>
      <c r="C6" s="141">
        <v>17374909</v>
      </c>
    </row>
    <row r="7" spans="1:3" x14ac:dyDescent="0.2">
      <c r="A7" s="140" t="s">
        <v>4</v>
      </c>
      <c r="B7" s="141">
        <v>7610</v>
      </c>
      <c r="C7" s="141">
        <v>1636455</v>
      </c>
    </row>
    <row r="8" spans="1:3" x14ac:dyDescent="0.2">
      <c r="A8" s="140" t="s">
        <v>5</v>
      </c>
      <c r="B8" s="141">
        <v>5406</v>
      </c>
      <c r="C8" s="141">
        <v>819990</v>
      </c>
    </row>
    <row r="9" spans="1:3" x14ac:dyDescent="0.2">
      <c r="A9" s="140" t="s">
        <v>6</v>
      </c>
      <c r="B9" s="141">
        <v>160161</v>
      </c>
      <c r="C9" s="141">
        <v>33144652</v>
      </c>
    </row>
    <row r="10" spans="1:3" x14ac:dyDescent="0.2">
      <c r="A10" s="140" t="s">
        <v>7</v>
      </c>
      <c r="B10" s="141">
        <v>144293</v>
      </c>
      <c r="C10" s="141">
        <v>29997552</v>
      </c>
    </row>
    <row r="11" spans="1:3" x14ac:dyDescent="0.2">
      <c r="A11" s="140" t="s">
        <v>8</v>
      </c>
      <c r="B11" s="141">
        <v>132217</v>
      </c>
      <c r="C11" s="141">
        <v>79169887</v>
      </c>
    </row>
    <row r="12" spans="1:3" x14ac:dyDescent="0.2">
      <c r="A12" s="140" t="s">
        <v>9</v>
      </c>
      <c r="B12" s="141">
        <v>40152</v>
      </c>
      <c r="C12" s="141">
        <v>8753605</v>
      </c>
    </row>
    <row r="13" spans="1:3" x14ac:dyDescent="0.2">
      <c r="A13" s="140" t="s">
        <v>10</v>
      </c>
      <c r="B13" s="141">
        <v>18755</v>
      </c>
      <c r="C13" s="141">
        <v>4101656</v>
      </c>
    </row>
    <row r="14" spans="1:3" x14ac:dyDescent="0.2">
      <c r="A14" s="140" t="s">
        <v>11</v>
      </c>
      <c r="B14" s="141">
        <v>74768</v>
      </c>
      <c r="C14" s="141">
        <v>15910070</v>
      </c>
    </row>
    <row r="15" spans="1:3" x14ac:dyDescent="0.2">
      <c r="A15" s="140" t="s">
        <v>12</v>
      </c>
      <c r="B15" s="141">
        <v>46245</v>
      </c>
      <c r="C15" s="141">
        <v>26921103</v>
      </c>
    </row>
    <row r="16" spans="1:3" x14ac:dyDescent="0.2">
      <c r="A16" s="140" t="s">
        <v>13</v>
      </c>
      <c r="B16" s="141">
        <v>65618</v>
      </c>
      <c r="C16" s="141">
        <v>14097589</v>
      </c>
    </row>
    <row r="17" spans="1:3" x14ac:dyDescent="0.2">
      <c r="A17" s="140" t="s">
        <v>14</v>
      </c>
      <c r="B17" s="141">
        <v>17973</v>
      </c>
      <c r="C17" s="141">
        <v>10772657</v>
      </c>
    </row>
    <row r="18" spans="1:3" x14ac:dyDescent="0.2">
      <c r="A18" s="140" t="s">
        <v>15</v>
      </c>
      <c r="B18" s="141">
        <v>22237</v>
      </c>
      <c r="C18" s="141">
        <v>6028451</v>
      </c>
    </row>
    <row r="19" spans="1:3" x14ac:dyDescent="0.2">
      <c r="A19" s="140" t="s">
        <v>16</v>
      </c>
      <c r="B19" s="141">
        <v>106133</v>
      </c>
      <c r="C19" s="141">
        <v>28599041</v>
      </c>
    </row>
    <row r="20" spans="1:3" x14ac:dyDescent="0.2">
      <c r="A20" s="140" t="s">
        <v>17</v>
      </c>
      <c r="B20" s="141">
        <v>58962</v>
      </c>
      <c r="C20" s="141">
        <v>16079478</v>
      </c>
    </row>
    <row r="21" spans="1:3" x14ac:dyDescent="0.2">
      <c r="A21" s="140" t="s">
        <v>18</v>
      </c>
      <c r="B21" s="141">
        <v>40404</v>
      </c>
      <c r="C21" s="141">
        <v>10826791</v>
      </c>
    </row>
    <row r="22" spans="1:3" x14ac:dyDescent="0.2">
      <c r="A22" s="140" t="s">
        <v>19</v>
      </c>
      <c r="B22" s="141">
        <v>16796</v>
      </c>
      <c r="C22" s="141">
        <v>4483315</v>
      </c>
    </row>
    <row r="23" spans="1:3" x14ac:dyDescent="0.2">
      <c r="A23" s="140" t="s">
        <v>20</v>
      </c>
      <c r="B23" s="141">
        <v>12009</v>
      </c>
      <c r="C23" s="141">
        <v>3151983</v>
      </c>
    </row>
    <row r="24" spans="1:3" x14ac:dyDescent="0.2">
      <c r="A24" s="140" t="s">
        <v>21</v>
      </c>
      <c r="B24" s="141">
        <v>16100</v>
      </c>
      <c r="C24" s="141">
        <v>4248817</v>
      </c>
    </row>
    <row r="25" spans="1:3" x14ac:dyDescent="0.2">
      <c r="A25" s="140" t="s">
        <v>22</v>
      </c>
      <c r="B25" s="141">
        <v>13301</v>
      </c>
      <c r="C25" s="141">
        <v>3582746</v>
      </c>
    </row>
    <row r="26" spans="1:3" x14ac:dyDescent="0.2">
      <c r="A26" s="140" t="s">
        <v>23</v>
      </c>
      <c r="B26" s="141">
        <v>46246</v>
      </c>
      <c r="C26" s="141">
        <v>12631402</v>
      </c>
    </row>
    <row r="27" spans="1:3" x14ac:dyDescent="0.2">
      <c r="A27" s="140" t="s">
        <v>24</v>
      </c>
      <c r="B27" s="141">
        <v>40973</v>
      </c>
      <c r="C27" s="141">
        <v>10923709</v>
      </c>
    </row>
    <row r="28" spans="1:3" x14ac:dyDescent="0.2">
      <c r="A28" s="140" t="s">
        <v>25</v>
      </c>
      <c r="B28" s="141">
        <v>11537</v>
      </c>
      <c r="C28" s="141">
        <v>3089753</v>
      </c>
    </row>
    <row r="29" spans="1:3" x14ac:dyDescent="0.2">
      <c r="A29" s="140" t="s">
        <v>26</v>
      </c>
      <c r="B29" s="141">
        <v>22548</v>
      </c>
      <c r="C29" s="141">
        <v>6209551</v>
      </c>
    </row>
    <row r="30" spans="1:3" x14ac:dyDescent="0.2">
      <c r="A30" s="140" t="s">
        <v>27</v>
      </c>
      <c r="B30" s="141">
        <v>13481</v>
      </c>
      <c r="C30" s="141">
        <v>3585619</v>
      </c>
    </row>
    <row r="31" spans="1:3" x14ac:dyDescent="0.2">
      <c r="A31" s="140" t="s">
        <v>28</v>
      </c>
      <c r="B31" s="141">
        <v>35189</v>
      </c>
      <c r="C31" s="141">
        <v>9471999</v>
      </c>
    </row>
    <row r="32" spans="1:3" x14ac:dyDescent="0.2">
      <c r="A32" s="140" t="s">
        <v>29</v>
      </c>
      <c r="B32" s="141">
        <v>13853</v>
      </c>
      <c r="C32" s="141">
        <v>3693476</v>
      </c>
    </row>
    <row r="33" spans="1:3" x14ac:dyDescent="0.2">
      <c r="A33" s="140" t="s">
        <v>30</v>
      </c>
      <c r="B33" s="141">
        <v>25590</v>
      </c>
      <c r="C33" s="141">
        <v>6694109</v>
      </c>
    </row>
    <row r="34" spans="1:3" x14ac:dyDescent="0.2">
      <c r="A34" s="140" t="s">
        <v>31</v>
      </c>
      <c r="B34" s="141">
        <v>29893</v>
      </c>
      <c r="C34" s="141">
        <v>7941797</v>
      </c>
    </row>
    <row r="35" spans="1:3" x14ac:dyDescent="0.2">
      <c r="A35" s="140" t="s">
        <v>32</v>
      </c>
      <c r="B35" s="141">
        <v>17806</v>
      </c>
      <c r="C35" s="141">
        <v>4839924</v>
      </c>
    </row>
    <row r="36" spans="1:3" x14ac:dyDescent="0.2">
      <c r="A36" s="140" t="s">
        <v>33</v>
      </c>
      <c r="B36" s="141">
        <v>90025</v>
      </c>
      <c r="C36" s="141">
        <v>24347712</v>
      </c>
    </row>
    <row r="37" spans="1:3" x14ac:dyDescent="0.2">
      <c r="A37" s="140" t="s">
        <v>34</v>
      </c>
      <c r="B37" s="141">
        <v>21463</v>
      </c>
      <c r="C37" s="141">
        <v>5688089</v>
      </c>
    </row>
    <row r="38" spans="1:3" x14ac:dyDescent="0.2">
      <c r="A38" s="140" t="s">
        <v>35</v>
      </c>
      <c r="B38" s="141">
        <v>21906</v>
      </c>
      <c r="C38" s="141">
        <v>5771976</v>
      </c>
    </row>
    <row r="39" spans="1:3" x14ac:dyDescent="0.2">
      <c r="A39" s="140" t="s">
        <v>36</v>
      </c>
      <c r="B39" s="141">
        <v>22494</v>
      </c>
      <c r="C39" s="141">
        <v>6290859</v>
      </c>
    </row>
    <row r="40" spans="1:3" x14ac:dyDescent="0.2">
      <c r="A40" s="140" t="s">
        <v>37</v>
      </c>
      <c r="B40" s="141">
        <v>36172</v>
      </c>
      <c r="C40" s="141">
        <v>9800231</v>
      </c>
    </row>
    <row r="41" spans="1:3" x14ac:dyDescent="0.2">
      <c r="A41" s="140" t="s">
        <v>38</v>
      </c>
      <c r="B41" s="141">
        <v>10626</v>
      </c>
      <c r="C41" s="141">
        <v>2714004</v>
      </c>
    </row>
    <row r="42" spans="1:3" x14ac:dyDescent="0.2">
      <c r="A42" s="140" t="s">
        <v>39</v>
      </c>
      <c r="B42" s="141">
        <v>63916</v>
      </c>
      <c r="C42" s="141">
        <v>17089220</v>
      </c>
    </row>
    <row r="43" spans="1:3" x14ac:dyDescent="0.2">
      <c r="A43" s="140" t="s">
        <v>40</v>
      </c>
      <c r="B43" s="141">
        <v>56098</v>
      </c>
      <c r="C43" s="141">
        <v>14961524</v>
      </c>
    </row>
    <row r="44" spans="1:3" x14ac:dyDescent="0.2">
      <c r="A44" s="140" t="s">
        <v>41</v>
      </c>
      <c r="B44" s="141">
        <v>20860</v>
      </c>
      <c r="C44" s="141">
        <v>5489100</v>
      </c>
    </row>
    <row r="45" spans="1:3" x14ac:dyDescent="0.2">
      <c r="A45" s="140" t="s">
        <v>42</v>
      </c>
      <c r="B45" s="141">
        <v>24247</v>
      </c>
      <c r="C45" s="141">
        <v>7191054</v>
      </c>
    </row>
    <row r="46" spans="1:3" x14ac:dyDescent="0.2">
      <c r="A46" s="140" t="s">
        <v>43</v>
      </c>
      <c r="B46" s="141">
        <v>16259</v>
      </c>
      <c r="C46" s="141">
        <v>4261214</v>
      </c>
    </row>
    <row r="47" spans="1:3" x14ac:dyDescent="0.2">
      <c r="A47" s="140" t="s">
        <v>44</v>
      </c>
      <c r="B47" s="141">
        <v>15325</v>
      </c>
      <c r="C47" s="141">
        <v>4181797</v>
      </c>
    </row>
    <row r="48" spans="1:3" x14ac:dyDescent="0.2">
      <c r="A48" s="140" t="s">
        <v>45</v>
      </c>
      <c r="B48" s="141">
        <v>7910</v>
      </c>
      <c r="C48" s="141">
        <v>1115824</v>
      </c>
    </row>
    <row r="49" spans="1:3" x14ac:dyDescent="0.2">
      <c r="A49" s="140" t="s">
        <v>46</v>
      </c>
      <c r="B49" s="141">
        <v>15046</v>
      </c>
      <c r="C49" s="141">
        <v>3101983</v>
      </c>
    </row>
    <row r="50" spans="1:3" x14ac:dyDescent="0.2">
      <c r="A50" s="140" t="s">
        <v>47</v>
      </c>
      <c r="B50" s="141">
        <v>23795</v>
      </c>
      <c r="C50" s="141">
        <v>4951700</v>
      </c>
    </row>
    <row r="51" spans="1:3" x14ac:dyDescent="0.2">
      <c r="A51" s="140" t="s">
        <v>48</v>
      </c>
      <c r="B51" s="141">
        <v>6739</v>
      </c>
      <c r="C51" s="141">
        <v>1339421</v>
      </c>
    </row>
    <row r="52" spans="1:3" x14ac:dyDescent="0.2">
      <c r="A52" s="140" t="s">
        <v>49</v>
      </c>
      <c r="B52" s="141">
        <v>4291</v>
      </c>
      <c r="C52" s="141">
        <v>971114</v>
      </c>
    </row>
    <row r="53" spans="1:3" x14ac:dyDescent="0.2">
      <c r="A53" s="140" t="s">
        <v>50</v>
      </c>
      <c r="B53" s="142">
        <v>227</v>
      </c>
      <c r="C53" s="141">
        <v>50368</v>
      </c>
    </row>
    <row r="54" spans="1:3" x14ac:dyDescent="0.2">
      <c r="A54" s="140" t="s">
        <v>51</v>
      </c>
      <c r="B54" s="141">
        <v>5795</v>
      </c>
      <c r="C54" s="141">
        <v>922438</v>
      </c>
    </row>
    <row r="55" spans="1:3" x14ac:dyDescent="0.2">
      <c r="A55" s="140" t="s">
        <v>52</v>
      </c>
      <c r="B55" s="141">
        <v>1473</v>
      </c>
      <c r="C55" s="141">
        <v>304512</v>
      </c>
    </row>
    <row r="56" spans="1:3" x14ac:dyDescent="0.2">
      <c r="A56" s="140" t="s">
        <v>53</v>
      </c>
      <c r="B56" s="142">
        <v>105</v>
      </c>
      <c r="C56" s="141">
        <v>25483</v>
      </c>
    </row>
    <row r="57" spans="1:3" x14ac:dyDescent="0.2">
      <c r="A57" s="140" t="s">
        <v>54</v>
      </c>
      <c r="B57" s="141">
        <v>2211</v>
      </c>
      <c r="C57" s="141">
        <v>372289</v>
      </c>
    </row>
    <row r="58" spans="1:3" x14ac:dyDescent="0.2">
      <c r="A58" s="140" t="s">
        <v>55</v>
      </c>
      <c r="B58" s="141">
        <v>28975</v>
      </c>
      <c r="C58" s="141">
        <v>8938232</v>
      </c>
    </row>
    <row r="59" spans="1:3" s="60" customFormat="1" x14ac:dyDescent="0.2">
      <c r="A59" s="140" t="s">
        <v>56</v>
      </c>
      <c r="B59" s="141">
        <v>1835774</v>
      </c>
      <c r="C59" s="141">
        <v>518662230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view="pageBreakPreview" zoomScale="110" zoomScaleNormal="100" zoomScaleSheetLayoutView="110" workbookViewId="0">
      <pane xSplit="2" ySplit="4" topLeftCell="C107" activePane="bottomRight" state="frozen"/>
      <selection pane="topRight" activeCell="C1" sqref="C1"/>
      <selection pane="bottomLeft" activeCell="A5" sqref="A5"/>
      <selection pane="bottomRight" activeCell="F1" sqref="F1:H1"/>
    </sheetView>
  </sheetViews>
  <sheetFormatPr defaultColWidth="10" defaultRowHeight="11.25" outlineLevelRow="2" x14ac:dyDescent="0.2"/>
  <cols>
    <col min="1" max="1" width="10" style="60"/>
    <col min="2" max="2" width="23.33203125" style="60" customWidth="1"/>
    <col min="3" max="3" width="15.83203125" style="60" customWidth="1"/>
    <col min="4" max="4" width="9" style="60" customWidth="1"/>
    <col min="5" max="5" width="15.1640625" style="61" customWidth="1"/>
    <col min="6" max="6" width="10" style="60"/>
    <col min="7" max="7" width="15.5" style="61" customWidth="1"/>
    <col min="8" max="8" width="10" style="60"/>
    <col min="9" max="16384" width="10" style="25"/>
  </cols>
  <sheetData>
    <row r="1" spans="1:8" s="65" customFormat="1" ht="40.5" customHeight="1" x14ac:dyDescent="0.2">
      <c r="A1" s="1"/>
      <c r="B1" s="1"/>
      <c r="C1" s="5"/>
      <c r="D1" s="6"/>
      <c r="E1" s="8"/>
      <c r="F1" s="168" t="s">
        <v>284</v>
      </c>
      <c r="G1" s="168"/>
      <c r="H1" s="168"/>
    </row>
    <row r="2" spans="1:8" s="65" customFormat="1" ht="48" customHeight="1" x14ac:dyDescent="0.2">
      <c r="A2" s="176" t="s">
        <v>217</v>
      </c>
      <c r="B2" s="176"/>
      <c r="C2" s="176"/>
      <c r="D2" s="176"/>
      <c r="E2" s="176"/>
      <c r="F2" s="176"/>
      <c r="G2" s="176"/>
      <c r="H2" s="176"/>
    </row>
    <row r="3" spans="1:8" s="65" customFormat="1" ht="27" customHeight="1" x14ac:dyDescent="0.2">
      <c r="A3" s="177" t="s">
        <v>134</v>
      </c>
      <c r="B3" s="178" t="s">
        <v>154</v>
      </c>
      <c r="C3" s="179" t="s">
        <v>155</v>
      </c>
      <c r="D3" s="179"/>
      <c r="E3" s="180" t="s">
        <v>156</v>
      </c>
      <c r="F3" s="180"/>
      <c r="G3" s="180" t="s">
        <v>157</v>
      </c>
      <c r="H3" s="180"/>
    </row>
    <row r="4" spans="1:8" s="65" customFormat="1" ht="17.25" customHeight="1" x14ac:dyDescent="0.2">
      <c r="A4" s="177"/>
      <c r="B4" s="178"/>
      <c r="C4" s="4" t="s">
        <v>158</v>
      </c>
      <c r="D4" s="7" t="s">
        <v>159</v>
      </c>
      <c r="E4" s="9" t="s">
        <v>158</v>
      </c>
      <c r="F4" s="7" t="s">
        <v>159</v>
      </c>
      <c r="G4" s="4" t="s">
        <v>158</v>
      </c>
      <c r="H4" s="7" t="s">
        <v>159</v>
      </c>
    </row>
    <row r="5" spans="1:8" x14ac:dyDescent="0.2">
      <c r="A5" s="66" t="s">
        <v>152</v>
      </c>
      <c r="B5" s="66" t="s">
        <v>3</v>
      </c>
      <c r="C5" s="67">
        <v>174480741.63999999</v>
      </c>
      <c r="D5" s="68">
        <v>5981</v>
      </c>
      <c r="E5" s="67">
        <v>-7041120.1299999999</v>
      </c>
      <c r="F5" s="68">
        <v>-381</v>
      </c>
      <c r="G5" s="67">
        <v>167439621.50999999</v>
      </c>
      <c r="H5" s="68">
        <v>5600</v>
      </c>
    </row>
    <row r="6" spans="1:8" ht="12" outlineLevel="2" x14ac:dyDescent="0.2">
      <c r="A6" s="69"/>
      <c r="B6" s="31" t="s">
        <v>138</v>
      </c>
      <c r="C6" s="32">
        <v>14020232.640000001</v>
      </c>
      <c r="D6" s="33">
        <v>481</v>
      </c>
      <c r="E6" s="46">
        <v>-2308031.3199999998</v>
      </c>
      <c r="F6" s="45">
        <v>-79</v>
      </c>
      <c r="G6" s="35">
        <v>11712201.32</v>
      </c>
      <c r="H6" s="36">
        <v>402</v>
      </c>
    </row>
    <row r="7" spans="1:8" ht="12" outlineLevel="2" x14ac:dyDescent="0.2">
      <c r="A7" s="69"/>
      <c r="B7" s="31" t="s">
        <v>139</v>
      </c>
      <c r="C7" s="32">
        <v>14587319</v>
      </c>
      <c r="D7" s="33">
        <v>500</v>
      </c>
      <c r="E7" s="46">
        <v>-603870.15</v>
      </c>
      <c r="F7" s="45">
        <v>-45</v>
      </c>
      <c r="G7" s="35">
        <v>13983448.85</v>
      </c>
      <c r="H7" s="36">
        <v>455</v>
      </c>
    </row>
    <row r="8" spans="1:8" ht="12" outlineLevel="2" x14ac:dyDescent="0.2">
      <c r="A8" s="69"/>
      <c r="B8" s="31" t="s">
        <v>140</v>
      </c>
      <c r="C8" s="32">
        <v>14587319</v>
      </c>
      <c r="D8" s="33">
        <v>500</v>
      </c>
      <c r="E8" s="46">
        <v>-1405899.9</v>
      </c>
      <c r="F8" s="45">
        <v>-60</v>
      </c>
      <c r="G8" s="35">
        <v>13181419.1</v>
      </c>
      <c r="H8" s="36">
        <v>440</v>
      </c>
    </row>
    <row r="9" spans="1:8" ht="12" outlineLevel="2" x14ac:dyDescent="0.2">
      <c r="A9" s="69"/>
      <c r="B9" s="31" t="s">
        <v>141</v>
      </c>
      <c r="C9" s="32">
        <v>14587319</v>
      </c>
      <c r="D9" s="33">
        <v>500</v>
      </c>
      <c r="E9" s="46">
        <v>-3346944.37</v>
      </c>
      <c r="F9" s="45">
        <v>-121</v>
      </c>
      <c r="G9" s="35">
        <v>11240374.630000001</v>
      </c>
      <c r="H9" s="36">
        <v>379</v>
      </c>
    </row>
    <row r="10" spans="1:8" ht="12" outlineLevel="2" x14ac:dyDescent="0.2">
      <c r="A10" s="69"/>
      <c r="B10" s="31" t="s">
        <v>142</v>
      </c>
      <c r="C10" s="32">
        <v>14587319</v>
      </c>
      <c r="D10" s="33">
        <v>500</v>
      </c>
      <c r="E10" s="46">
        <v>-2292625.06</v>
      </c>
      <c r="F10" s="45">
        <v>-89</v>
      </c>
      <c r="G10" s="35">
        <v>12294693.939999999</v>
      </c>
      <c r="H10" s="36">
        <v>411</v>
      </c>
    </row>
    <row r="11" spans="1:8" ht="12" outlineLevel="2" x14ac:dyDescent="0.2">
      <c r="A11" s="69"/>
      <c r="B11" s="31" t="s">
        <v>143</v>
      </c>
      <c r="C11" s="32">
        <v>14587319</v>
      </c>
      <c r="D11" s="33">
        <v>500</v>
      </c>
      <c r="E11" s="46">
        <v>-1526054.32</v>
      </c>
      <c r="F11" s="45">
        <v>-65</v>
      </c>
      <c r="G11" s="35">
        <v>13061264.68</v>
      </c>
      <c r="H11" s="36">
        <v>435</v>
      </c>
    </row>
    <row r="12" spans="1:8" ht="12" outlineLevel="2" x14ac:dyDescent="0.2">
      <c r="A12" s="69"/>
      <c r="B12" s="31" t="s">
        <v>150</v>
      </c>
      <c r="C12" s="32">
        <v>14587319</v>
      </c>
      <c r="D12" s="33">
        <v>500</v>
      </c>
      <c r="E12" s="46">
        <v>6379371.8300000001</v>
      </c>
      <c r="F12" s="45">
        <v>201</v>
      </c>
      <c r="G12" s="35">
        <v>20966690.829999998</v>
      </c>
      <c r="H12" s="36">
        <v>701</v>
      </c>
    </row>
    <row r="13" spans="1:8" ht="12" outlineLevel="2" x14ac:dyDescent="0.2">
      <c r="A13" s="69"/>
      <c r="B13" s="31" t="s">
        <v>144</v>
      </c>
      <c r="C13" s="32">
        <v>14587319</v>
      </c>
      <c r="D13" s="33">
        <v>500</v>
      </c>
      <c r="E13" s="46">
        <v>125928.21</v>
      </c>
      <c r="F13" s="45">
        <v>-8</v>
      </c>
      <c r="G13" s="35">
        <v>14713247.210000001</v>
      </c>
      <c r="H13" s="36">
        <v>492</v>
      </c>
    </row>
    <row r="14" spans="1:8" ht="12" outlineLevel="2" x14ac:dyDescent="0.2">
      <c r="A14" s="69"/>
      <c r="B14" s="31" t="s">
        <v>145</v>
      </c>
      <c r="C14" s="32">
        <v>14587319</v>
      </c>
      <c r="D14" s="33">
        <v>500</v>
      </c>
      <c r="E14" s="46">
        <v>-515748.76</v>
      </c>
      <c r="F14" s="45">
        <v>-29</v>
      </c>
      <c r="G14" s="35">
        <v>14071570.24</v>
      </c>
      <c r="H14" s="36">
        <v>471</v>
      </c>
    </row>
    <row r="15" spans="1:8" ht="12" outlineLevel="2" x14ac:dyDescent="0.2">
      <c r="A15" s="69"/>
      <c r="B15" s="31" t="s">
        <v>146</v>
      </c>
      <c r="C15" s="32">
        <v>14587319</v>
      </c>
      <c r="D15" s="33">
        <v>500</v>
      </c>
      <c r="E15" s="46">
        <v>-515748.76</v>
      </c>
      <c r="F15" s="45">
        <v>-29</v>
      </c>
      <c r="G15" s="35">
        <v>14071570.24</v>
      </c>
      <c r="H15" s="36">
        <v>471</v>
      </c>
    </row>
    <row r="16" spans="1:8" ht="12" outlineLevel="2" x14ac:dyDescent="0.2">
      <c r="A16" s="69"/>
      <c r="B16" s="31" t="s">
        <v>147</v>
      </c>
      <c r="C16" s="32">
        <v>14587319</v>
      </c>
      <c r="D16" s="33">
        <v>500</v>
      </c>
      <c r="E16" s="46">
        <v>-515748.76</v>
      </c>
      <c r="F16" s="45">
        <v>-29</v>
      </c>
      <c r="G16" s="35">
        <v>14071570.24</v>
      </c>
      <c r="H16" s="36">
        <v>471</v>
      </c>
    </row>
    <row r="17" spans="1:8" ht="12" outlineLevel="2" x14ac:dyDescent="0.2">
      <c r="A17" s="69"/>
      <c r="B17" s="31" t="s">
        <v>148</v>
      </c>
      <c r="C17" s="32">
        <v>14587319</v>
      </c>
      <c r="D17" s="33">
        <v>500</v>
      </c>
      <c r="E17" s="46">
        <v>-515748.77</v>
      </c>
      <c r="F17" s="45">
        <v>-28</v>
      </c>
      <c r="G17" s="35">
        <v>14071570.23</v>
      </c>
      <c r="H17" s="36">
        <v>472</v>
      </c>
    </row>
    <row r="18" spans="1:8" x14ac:dyDescent="0.2">
      <c r="A18" s="66" t="s">
        <v>190</v>
      </c>
      <c r="B18" s="66" t="s">
        <v>130</v>
      </c>
      <c r="C18" s="67">
        <v>163282006.78999999</v>
      </c>
      <c r="D18" s="68">
        <v>5582</v>
      </c>
      <c r="E18" s="67">
        <v>-36954940.229999997</v>
      </c>
      <c r="F18" s="68">
        <v>-1282</v>
      </c>
      <c r="G18" s="67">
        <v>126327066.56</v>
      </c>
      <c r="H18" s="68">
        <v>4300</v>
      </c>
    </row>
    <row r="19" spans="1:8" ht="12" outlineLevel="2" collapsed="1" x14ac:dyDescent="0.2">
      <c r="A19" s="69"/>
      <c r="B19" s="31" t="s">
        <v>138</v>
      </c>
      <c r="C19" s="32">
        <v>11104862.539999999</v>
      </c>
      <c r="D19" s="33">
        <v>380</v>
      </c>
      <c r="E19" s="46">
        <v>0</v>
      </c>
      <c r="F19" s="45">
        <v>0</v>
      </c>
      <c r="G19" s="35">
        <v>11104862.539999999</v>
      </c>
      <c r="H19" s="36">
        <v>380</v>
      </c>
    </row>
    <row r="20" spans="1:8" ht="12" outlineLevel="2" x14ac:dyDescent="0.2">
      <c r="A20" s="69"/>
      <c r="B20" s="31" t="s">
        <v>139</v>
      </c>
      <c r="C20" s="32">
        <v>13597613.41</v>
      </c>
      <c r="D20" s="33">
        <v>452</v>
      </c>
      <c r="E20" s="46">
        <v>-3844816.35</v>
      </c>
      <c r="F20" s="45">
        <v>-118</v>
      </c>
      <c r="G20" s="35">
        <v>9752797.0600000005</v>
      </c>
      <c r="H20" s="36">
        <v>334</v>
      </c>
    </row>
    <row r="21" spans="1:8" ht="12" outlineLevel="2" x14ac:dyDescent="0.2">
      <c r="A21" s="69"/>
      <c r="B21" s="31" t="s">
        <v>140</v>
      </c>
      <c r="C21" s="32">
        <v>13857953.08</v>
      </c>
      <c r="D21" s="33">
        <v>475</v>
      </c>
      <c r="E21" s="46">
        <v>-2732318.81</v>
      </c>
      <c r="F21" s="45">
        <v>-93</v>
      </c>
      <c r="G21" s="35">
        <v>11125634.27</v>
      </c>
      <c r="H21" s="36">
        <v>382</v>
      </c>
    </row>
    <row r="22" spans="1:8" ht="12" outlineLevel="2" x14ac:dyDescent="0.2">
      <c r="A22" s="69"/>
      <c r="B22" s="31" t="s">
        <v>141</v>
      </c>
      <c r="C22" s="32">
        <v>13857953.08</v>
      </c>
      <c r="D22" s="33">
        <v>475</v>
      </c>
      <c r="E22" s="46">
        <v>-3280451.36</v>
      </c>
      <c r="F22" s="45">
        <v>-114</v>
      </c>
      <c r="G22" s="35">
        <v>10577501.720000001</v>
      </c>
      <c r="H22" s="36">
        <v>361</v>
      </c>
    </row>
    <row r="23" spans="1:8" ht="12" outlineLevel="2" x14ac:dyDescent="0.2">
      <c r="A23" s="69"/>
      <c r="B23" s="31" t="s">
        <v>142</v>
      </c>
      <c r="C23" s="32">
        <v>13857953.08</v>
      </c>
      <c r="D23" s="33">
        <v>475</v>
      </c>
      <c r="E23" s="46">
        <v>-3249575.14</v>
      </c>
      <c r="F23" s="45">
        <v>-113</v>
      </c>
      <c r="G23" s="35">
        <v>10608377.939999999</v>
      </c>
      <c r="H23" s="36">
        <v>362</v>
      </c>
    </row>
    <row r="24" spans="1:8" ht="12" outlineLevel="2" x14ac:dyDescent="0.2">
      <c r="A24" s="69"/>
      <c r="B24" s="31" t="s">
        <v>143</v>
      </c>
      <c r="C24" s="32">
        <v>13857953.08</v>
      </c>
      <c r="D24" s="33">
        <v>475</v>
      </c>
      <c r="E24" s="46">
        <v>-2333072.6800000002</v>
      </c>
      <c r="F24" s="45">
        <v>-80</v>
      </c>
      <c r="G24" s="35">
        <v>11524880.4</v>
      </c>
      <c r="H24" s="36">
        <v>395</v>
      </c>
    </row>
    <row r="25" spans="1:8" ht="12" outlineLevel="2" x14ac:dyDescent="0.2">
      <c r="A25" s="69"/>
      <c r="B25" s="31" t="s">
        <v>150</v>
      </c>
      <c r="C25" s="32">
        <v>13857953.08</v>
      </c>
      <c r="D25" s="33">
        <v>475</v>
      </c>
      <c r="E25" s="46">
        <v>-3659305.55</v>
      </c>
      <c r="F25" s="45">
        <v>-139</v>
      </c>
      <c r="G25" s="35">
        <v>10198647.529999999</v>
      </c>
      <c r="H25" s="36">
        <v>336</v>
      </c>
    </row>
    <row r="26" spans="1:8" ht="12" outlineLevel="2" x14ac:dyDescent="0.2">
      <c r="A26" s="69"/>
      <c r="B26" s="31" t="s">
        <v>144</v>
      </c>
      <c r="C26" s="32">
        <v>13857953.08</v>
      </c>
      <c r="D26" s="33">
        <v>475</v>
      </c>
      <c r="E26" s="46">
        <v>-5462925.7699999996</v>
      </c>
      <c r="F26" s="45">
        <v>-190</v>
      </c>
      <c r="G26" s="35">
        <v>8395027.3100000005</v>
      </c>
      <c r="H26" s="36">
        <v>285</v>
      </c>
    </row>
    <row r="27" spans="1:8" ht="12" outlineLevel="2" x14ac:dyDescent="0.2">
      <c r="A27" s="69"/>
      <c r="B27" s="31" t="s">
        <v>145</v>
      </c>
      <c r="C27" s="32">
        <v>13857953.08</v>
      </c>
      <c r="D27" s="33">
        <v>475</v>
      </c>
      <c r="E27" s="46">
        <v>-3098118.64</v>
      </c>
      <c r="F27" s="45">
        <v>-108</v>
      </c>
      <c r="G27" s="35">
        <v>10759834.439999999</v>
      </c>
      <c r="H27" s="36">
        <v>367</v>
      </c>
    </row>
    <row r="28" spans="1:8" ht="12" outlineLevel="2" x14ac:dyDescent="0.2">
      <c r="A28" s="69"/>
      <c r="B28" s="31" t="s">
        <v>146</v>
      </c>
      <c r="C28" s="32">
        <v>13857953.08</v>
      </c>
      <c r="D28" s="33">
        <v>475</v>
      </c>
      <c r="E28" s="46">
        <v>-3098118.64</v>
      </c>
      <c r="F28" s="45">
        <v>-108</v>
      </c>
      <c r="G28" s="35">
        <v>10759834.439999999</v>
      </c>
      <c r="H28" s="36">
        <v>367</v>
      </c>
    </row>
    <row r="29" spans="1:8" ht="12" outlineLevel="2" x14ac:dyDescent="0.2">
      <c r="A29" s="69"/>
      <c r="B29" s="31" t="s">
        <v>147</v>
      </c>
      <c r="C29" s="32">
        <v>13857953.08</v>
      </c>
      <c r="D29" s="33">
        <v>475</v>
      </c>
      <c r="E29" s="46">
        <v>-3098118.64</v>
      </c>
      <c r="F29" s="45">
        <v>-108</v>
      </c>
      <c r="G29" s="35">
        <v>10759834.439999999</v>
      </c>
      <c r="H29" s="36">
        <v>367</v>
      </c>
    </row>
    <row r="30" spans="1:8" ht="12" outlineLevel="2" x14ac:dyDescent="0.2">
      <c r="A30" s="69"/>
      <c r="B30" s="31" t="s">
        <v>148</v>
      </c>
      <c r="C30" s="32">
        <v>13857953.119999999</v>
      </c>
      <c r="D30" s="33">
        <v>475</v>
      </c>
      <c r="E30" s="46">
        <v>-3098118.65</v>
      </c>
      <c r="F30" s="45">
        <v>-111</v>
      </c>
      <c r="G30" s="35">
        <v>10759834.470000001</v>
      </c>
      <c r="H30" s="36">
        <v>364</v>
      </c>
    </row>
    <row r="31" spans="1:8" x14ac:dyDescent="0.2">
      <c r="A31" s="66" t="s">
        <v>209</v>
      </c>
      <c r="B31" s="66" t="s">
        <v>131</v>
      </c>
      <c r="C31" s="67">
        <v>88915429</v>
      </c>
      <c r="D31" s="68">
        <v>3050</v>
      </c>
      <c r="E31" s="67">
        <v>-18345188.690000001</v>
      </c>
      <c r="F31" s="68">
        <v>-700</v>
      </c>
      <c r="G31" s="67">
        <v>70570240.310000002</v>
      </c>
      <c r="H31" s="68">
        <v>2350</v>
      </c>
    </row>
    <row r="32" spans="1:8" ht="12" outlineLevel="2" x14ac:dyDescent="0.2">
      <c r="A32" s="69"/>
      <c r="B32" s="31" t="s">
        <v>138</v>
      </c>
      <c r="C32" s="32">
        <v>7404760.3200000003</v>
      </c>
      <c r="D32" s="33">
        <v>254</v>
      </c>
      <c r="E32" s="46">
        <v>-1534668.88</v>
      </c>
      <c r="F32" s="45">
        <v>-58</v>
      </c>
      <c r="G32" s="35">
        <v>5870091.4400000004</v>
      </c>
      <c r="H32" s="36">
        <v>196</v>
      </c>
    </row>
    <row r="33" spans="1:8" ht="12" outlineLevel="2" x14ac:dyDescent="0.2">
      <c r="A33" s="69"/>
      <c r="B33" s="31" t="s">
        <v>139</v>
      </c>
      <c r="C33" s="32">
        <v>7404760.3200000003</v>
      </c>
      <c r="D33" s="33">
        <v>254</v>
      </c>
      <c r="E33" s="46">
        <v>-2283952.2799999998</v>
      </c>
      <c r="F33" s="45">
        <v>-83</v>
      </c>
      <c r="G33" s="35">
        <v>5120808.04</v>
      </c>
      <c r="H33" s="36">
        <v>171</v>
      </c>
    </row>
    <row r="34" spans="1:8" ht="12" outlineLevel="2" x14ac:dyDescent="0.2">
      <c r="A34" s="69"/>
      <c r="B34" s="31" t="s">
        <v>140</v>
      </c>
      <c r="C34" s="32">
        <v>7404760.3200000003</v>
      </c>
      <c r="D34" s="33">
        <v>254</v>
      </c>
      <c r="E34" s="46">
        <v>-1390473.03</v>
      </c>
      <c r="F34" s="45">
        <v>-52</v>
      </c>
      <c r="G34" s="35">
        <v>6014287.29</v>
      </c>
      <c r="H34" s="36">
        <v>202</v>
      </c>
    </row>
    <row r="35" spans="1:8" ht="12" outlineLevel="2" x14ac:dyDescent="0.2">
      <c r="A35" s="69"/>
      <c r="B35" s="31" t="s">
        <v>141</v>
      </c>
      <c r="C35" s="32">
        <v>7404760.3200000003</v>
      </c>
      <c r="D35" s="33">
        <v>254</v>
      </c>
      <c r="E35" s="46">
        <v>-2562749.2799999998</v>
      </c>
      <c r="F35" s="45">
        <v>-96</v>
      </c>
      <c r="G35" s="35">
        <v>4842011.04</v>
      </c>
      <c r="H35" s="36">
        <v>158</v>
      </c>
    </row>
    <row r="36" spans="1:8" ht="12" outlineLevel="2" x14ac:dyDescent="0.2">
      <c r="A36" s="69"/>
      <c r="B36" s="31" t="s">
        <v>142</v>
      </c>
      <c r="C36" s="32">
        <v>7404760.3200000003</v>
      </c>
      <c r="D36" s="33">
        <v>254</v>
      </c>
      <c r="E36" s="46">
        <v>-2026784.85</v>
      </c>
      <c r="F36" s="45">
        <v>-74</v>
      </c>
      <c r="G36" s="35">
        <v>5377975.4699999997</v>
      </c>
      <c r="H36" s="36">
        <v>180</v>
      </c>
    </row>
    <row r="37" spans="1:8" ht="12" outlineLevel="2" x14ac:dyDescent="0.2">
      <c r="A37" s="69"/>
      <c r="B37" s="31" t="s">
        <v>143</v>
      </c>
      <c r="C37" s="32">
        <v>7404760.3200000003</v>
      </c>
      <c r="D37" s="33">
        <v>254</v>
      </c>
      <c r="E37" s="46">
        <v>-1298595.02</v>
      </c>
      <c r="F37" s="45">
        <v>-51</v>
      </c>
      <c r="G37" s="35">
        <v>6106165.2999999998</v>
      </c>
      <c r="H37" s="36">
        <v>203</v>
      </c>
    </row>
    <row r="38" spans="1:8" ht="12" outlineLevel="2" x14ac:dyDescent="0.2">
      <c r="A38" s="69"/>
      <c r="B38" s="31" t="s">
        <v>150</v>
      </c>
      <c r="C38" s="32">
        <v>7404760.3200000003</v>
      </c>
      <c r="D38" s="33">
        <v>254</v>
      </c>
      <c r="E38" s="46">
        <v>-84587.839999999997</v>
      </c>
      <c r="F38" s="45">
        <v>-10</v>
      </c>
      <c r="G38" s="35">
        <v>7320172.4800000004</v>
      </c>
      <c r="H38" s="36">
        <v>244</v>
      </c>
    </row>
    <row r="39" spans="1:8" ht="12" outlineLevel="2" x14ac:dyDescent="0.2">
      <c r="A39" s="69"/>
      <c r="B39" s="31" t="s">
        <v>144</v>
      </c>
      <c r="C39" s="32">
        <v>7404760.3200000003</v>
      </c>
      <c r="D39" s="33">
        <v>254</v>
      </c>
      <c r="E39" s="46">
        <v>-1690122</v>
      </c>
      <c r="F39" s="45">
        <v>-64</v>
      </c>
      <c r="G39" s="35">
        <v>5714638.3200000003</v>
      </c>
      <c r="H39" s="36">
        <v>190</v>
      </c>
    </row>
    <row r="40" spans="1:8" ht="12" outlineLevel="2" x14ac:dyDescent="0.2">
      <c r="A40" s="69"/>
      <c r="B40" s="31" t="s">
        <v>145</v>
      </c>
      <c r="C40" s="32">
        <v>7404760.3200000003</v>
      </c>
      <c r="D40" s="33">
        <v>254</v>
      </c>
      <c r="E40" s="46">
        <v>-1368313.88</v>
      </c>
      <c r="F40" s="45">
        <v>-52</v>
      </c>
      <c r="G40" s="35">
        <v>6036446.4400000004</v>
      </c>
      <c r="H40" s="36">
        <v>202</v>
      </c>
    </row>
    <row r="41" spans="1:8" ht="12" outlineLevel="2" x14ac:dyDescent="0.2">
      <c r="A41" s="69"/>
      <c r="B41" s="31" t="s">
        <v>146</v>
      </c>
      <c r="C41" s="32">
        <v>7404760.3200000003</v>
      </c>
      <c r="D41" s="33">
        <v>254</v>
      </c>
      <c r="E41" s="46">
        <v>-1368313.88</v>
      </c>
      <c r="F41" s="45">
        <v>-52</v>
      </c>
      <c r="G41" s="35">
        <v>6036446.4400000004</v>
      </c>
      <c r="H41" s="36">
        <v>202</v>
      </c>
    </row>
    <row r="42" spans="1:8" ht="12" outlineLevel="2" x14ac:dyDescent="0.2">
      <c r="A42" s="69"/>
      <c r="B42" s="31" t="s">
        <v>147</v>
      </c>
      <c r="C42" s="32">
        <v>7404760.3200000003</v>
      </c>
      <c r="D42" s="33">
        <v>254</v>
      </c>
      <c r="E42" s="46">
        <v>-1368313.88</v>
      </c>
      <c r="F42" s="45">
        <v>-52</v>
      </c>
      <c r="G42" s="35">
        <v>6036446.4400000004</v>
      </c>
      <c r="H42" s="36">
        <v>202</v>
      </c>
    </row>
    <row r="43" spans="1:8" ht="12" outlineLevel="2" x14ac:dyDescent="0.2">
      <c r="A43" s="69"/>
      <c r="B43" s="31" t="s">
        <v>148</v>
      </c>
      <c r="C43" s="32">
        <v>7463065.4800000004</v>
      </c>
      <c r="D43" s="33">
        <v>256</v>
      </c>
      <c r="E43" s="46">
        <v>-1368313.87</v>
      </c>
      <c r="F43" s="45">
        <v>-56</v>
      </c>
      <c r="G43" s="35">
        <v>6094751.6100000003</v>
      </c>
      <c r="H43" s="36">
        <v>200</v>
      </c>
    </row>
    <row r="44" spans="1:8" ht="21" x14ac:dyDescent="0.2">
      <c r="A44" s="66" t="s">
        <v>149</v>
      </c>
      <c r="B44" s="66" t="s">
        <v>13</v>
      </c>
      <c r="C44" s="67">
        <v>18641526</v>
      </c>
      <c r="D44" s="70">
        <v>705</v>
      </c>
      <c r="E44" s="67">
        <v>-2680688.9300000002</v>
      </c>
      <c r="F44" s="68">
        <v>-105</v>
      </c>
      <c r="G44" s="67">
        <v>15960837.07</v>
      </c>
      <c r="H44" s="68">
        <v>600</v>
      </c>
    </row>
    <row r="45" spans="1:8" ht="12" outlineLevel="2" x14ac:dyDescent="0.2">
      <c r="A45" s="69"/>
      <c r="B45" s="31" t="s">
        <v>138</v>
      </c>
      <c r="C45" s="32">
        <v>1560070.97</v>
      </c>
      <c r="D45" s="33">
        <v>59</v>
      </c>
      <c r="E45" s="46">
        <v>-269007.35999999999</v>
      </c>
      <c r="F45" s="45">
        <v>-10</v>
      </c>
      <c r="G45" s="35">
        <v>1291063.6100000001</v>
      </c>
      <c r="H45" s="36">
        <v>49</v>
      </c>
    </row>
    <row r="46" spans="1:8" ht="12" outlineLevel="2" x14ac:dyDescent="0.2">
      <c r="A46" s="69"/>
      <c r="B46" s="31" t="s">
        <v>139</v>
      </c>
      <c r="C46" s="32">
        <v>1560070.97</v>
      </c>
      <c r="D46" s="33">
        <v>59</v>
      </c>
      <c r="E46" s="46">
        <v>-557131.39</v>
      </c>
      <c r="F46" s="45">
        <v>-22</v>
      </c>
      <c r="G46" s="35">
        <v>1002939.58</v>
      </c>
      <c r="H46" s="36">
        <v>37</v>
      </c>
    </row>
    <row r="47" spans="1:8" ht="12" outlineLevel="2" x14ac:dyDescent="0.2">
      <c r="A47" s="69"/>
      <c r="B47" s="31" t="s">
        <v>140</v>
      </c>
      <c r="C47" s="32">
        <v>1560070.97</v>
      </c>
      <c r="D47" s="33">
        <v>59</v>
      </c>
      <c r="E47" s="46">
        <v>-24571.05</v>
      </c>
      <c r="F47" s="45">
        <v>-1</v>
      </c>
      <c r="G47" s="35">
        <v>1535499.92</v>
      </c>
      <c r="H47" s="36">
        <v>58</v>
      </c>
    </row>
    <row r="48" spans="1:8" ht="12" outlineLevel="2" x14ac:dyDescent="0.2">
      <c r="A48" s="69"/>
      <c r="B48" s="31" t="s">
        <v>141</v>
      </c>
      <c r="C48" s="32">
        <v>1560070.97</v>
      </c>
      <c r="D48" s="33">
        <v>59</v>
      </c>
      <c r="E48" s="46">
        <v>-633517.78</v>
      </c>
      <c r="F48" s="45">
        <v>-23</v>
      </c>
      <c r="G48" s="35">
        <v>926553.19</v>
      </c>
      <c r="H48" s="36">
        <v>36</v>
      </c>
    </row>
    <row r="49" spans="1:8" ht="12" outlineLevel="2" x14ac:dyDescent="0.2">
      <c r="A49" s="69"/>
      <c r="B49" s="31" t="s">
        <v>142</v>
      </c>
      <c r="C49" s="32">
        <v>1560070.97</v>
      </c>
      <c r="D49" s="33">
        <v>59</v>
      </c>
      <c r="E49" s="46">
        <v>-304386.37</v>
      </c>
      <c r="F49" s="45">
        <v>-12</v>
      </c>
      <c r="G49" s="35">
        <v>1255684.6000000001</v>
      </c>
      <c r="H49" s="36">
        <v>47</v>
      </c>
    </row>
    <row r="50" spans="1:8" ht="12" outlineLevel="2" x14ac:dyDescent="0.2">
      <c r="A50" s="69"/>
      <c r="B50" s="31" t="s">
        <v>143</v>
      </c>
      <c r="C50" s="32">
        <v>1560070.97</v>
      </c>
      <c r="D50" s="33">
        <v>59</v>
      </c>
      <c r="E50" s="46">
        <v>-397926.13</v>
      </c>
      <c r="F50" s="45">
        <v>-16</v>
      </c>
      <c r="G50" s="35">
        <v>1162144.8400000001</v>
      </c>
      <c r="H50" s="36">
        <v>43</v>
      </c>
    </row>
    <row r="51" spans="1:8" ht="12" outlineLevel="2" x14ac:dyDescent="0.2">
      <c r="A51" s="69"/>
      <c r="B51" s="31" t="s">
        <v>150</v>
      </c>
      <c r="C51" s="32">
        <v>1560070.97</v>
      </c>
      <c r="D51" s="33">
        <v>59</v>
      </c>
      <c r="E51" s="46">
        <v>-318504.51</v>
      </c>
      <c r="F51" s="45">
        <v>-12</v>
      </c>
      <c r="G51" s="35">
        <v>1241566.46</v>
      </c>
      <c r="H51" s="36">
        <v>47</v>
      </c>
    </row>
    <row r="52" spans="1:8" ht="12" outlineLevel="2" x14ac:dyDescent="0.2">
      <c r="A52" s="69"/>
      <c r="B52" s="31" t="s">
        <v>144</v>
      </c>
      <c r="C52" s="32">
        <v>1560070.97</v>
      </c>
      <c r="D52" s="33">
        <v>59</v>
      </c>
      <c r="E52" s="46">
        <v>0</v>
      </c>
      <c r="F52" s="45">
        <v>0</v>
      </c>
      <c r="G52" s="35">
        <v>1560070.97</v>
      </c>
      <c r="H52" s="36">
        <v>59</v>
      </c>
    </row>
    <row r="53" spans="1:8" ht="12" outlineLevel="2" x14ac:dyDescent="0.2">
      <c r="A53" s="69"/>
      <c r="B53" s="31" t="s">
        <v>145</v>
      </c>
      <c r="C53" s="32">
        <v>1560070.97</v>
      </c>
      <c r="D53" s="33">
        <v>59</v>
      </c>
      <c r="E53" s="46">
        <v>-43911.09</v>
      </c>
      <c r="F53" s="45">
        <v>-3</v>
      </c>
      <c r="G53" s="35">
        <v>1516159.88</v>
      </c>
      <c r="H53" s="36">
        <v>56</v>
      </c>
    </row>
    <row r="54" spans="1:8" ht="12" outlineLevel="2" x14ac:dyDescent="0.2">
      <c r="A54" s="69"/>
      <c r="B54" s="31" t="s">
        <v>146</v>
      </c>
      <c r="C54" s="32">
        <v>1560070.97</v>
      </c>
      <c r="D54" s="33">
        <v>59</v>
      </c>
      <c r="E54" s="46">
        <v>-43911.09</v>
      </c>
      <c r="F54" s="45">
        <v>-2</v>
      </c>
      <c r="G54" s="35">
        <v>1516159.88</v>
      </c>
      <c r="H54" s="36">
        <v>57</v>
      </c>
    </row>
    <row r="55" spans="1:8" ht="12" outlineLevel="2" x14ac:dyDescent="0.2">
      <c r="A55" s="69"/>
      <c r="B55" s="31" t="s">
        <v>147</v>
      </c>
      <c r="C55" s="32">
        <v>1560070.97</v>
      </c>
      <c r="D55" s="33">
        <v>59</v>
      </c>
      <c r="E55" s="46">
        <v>-43911.08</v>
      </c>
      <c r="F55" s="45">
        <v>-2</v>
      </c>
      <c r="G55" s="35">
        <v>1516159.89</v>
      </c>
      <c r="H55" s="36">
        <v>57</v>
      </c>
    </row>
    <row r="56" spans="1:8" ht="12" outlineLevel="2" x14ac:dyDescent="0.2">
      <c r="A56" s="69"/>
      <c r="B56" s="31" t="s">
        <v>148</v>
      </c>
      <c r="C56" s="32">
        <v>1480745.33</v>
      </c>
      <c r="D56" s="33">
        <v>56</v>
      </c>
      <c r="E56" s="46">
        <v>-43911.08</v>
      </c>
      <c r="F56" s="45">
        <v>-2</v>
      </c>
      <c r="G56" s="35">
        <v>1436834.25</v>
      </c>
      <c r="H56" s="36">
        <v>54</v>
      </c>
    </row>
    <row r="57" spans="1:8" x14ac:dyDescent="0.2">
      <c r="A57" s="66" t="s">
        <v>151</v>
      </c>
      <c r="B57" s="66" t="s">
        <v>16</v>
      </c>
      <c r="C57" s="67">
        <v>54704510</v>
      </c>
      <c r="D57" s="68">
        <v>1877</v>
      </c>
      <c r="E57" s="67">
        <v>-10767172.630000001</v>
      </c>
      <c r="F57" s="68">
        <v>-377</v>
      </c>
      <c r="G57" s="67">
        <v>43937337.369999997</v>
      </c>
      <c r="H57" s="68">
        <v>1500</v>
      </c>
    </row>
    <row r="58" spans="1:8" ht="12" outlineLevel="2" x14ac:dyDescent="0.2">
      <c r="A58" s="69"/>
      <c r="B58" s="31" t="s">
        <v>138</v>
      </c>
      <c r="C58" s="32">
        <v>4546565.5599999996</v>
      </c>
      <c r="D58" s="33">
        <v>156</v>
      </c>
      <c r="E58" s="46">
        <v>-966215.83</v>
      </c>
      <c r="F58" s="45">
        <v>-33</v>
      </c>
      <c r="G58" s="35">
        <v>3580349.73</v>
      </c>
      <c r="H58" s="36">
        <v>123</v>
      </c>
    </row>
    <row r="59" spans="1:8" ht="12" outlineLevel="2" x14ac:dyDescent="0.2">
      <c r="A59" s="69"/>
      <c r="B59" s="31" t="s">
        <v>139</v>
      </c>
      <c r="C59" s="32">
        <v>4546565.5599999996</v>
      </c>
      <c r="D59" s="33">
        <v>156</v>
      </c>
      <c r="E59" s="46">
        <v>-1629865.99</v>
      </c>
      <c r="F59" s="45">
        <v>-56</v>
      </c>
      <c r="G59" s="35">
        <v>2916699.57</v>
      </c>
      <c r="H59" s="36">
        <v>100</v>
      </c>
    </row>
    <row r="60" spans="1:8" ht="12" outlineLevel="2" x14ac:dyDescent="0.2">
      <c r="A60" s="69"/>
      <c r="B60" s="31" t="s">
        <v>140</v>
      </c>
      <c r="C60" s="32">
        <v>4546565.5599999996</v>
      </c>
      <c r="D60" s="33">
        <v>156</v>
      </c>
      <c r="E60" s="46">
        <v>-891410.82</v>
      </c>
      <c r="F60" s="45">
        <v>-31</v>
      </c>
      <c r="G60" s="35">
        <v>3655154.74</v>
      </c>
      <c r="H60" s="36">
        <v>125</v>
      </c>
    </row>
    <row r="61" spans="1:8" ht="12" outlineLevel="2" x14ac:dyDescent="0.2">
      <c r="A61" s="69"/>
      <c r="B61" s="31" t="s">
        <v>141</v>
      </c>
      <c r="C61" s="32">
        <v>4546565.5599999996</v>
      </c>
      <c r="D61" s="33">
        <v>156</v>
      </c>
      <c r="E61" s="46">
        <v>-1651790.27</v>
      </c>
      <c r="F61" s="45">
        <v>-57</v>
      </c>
      <c r="G61" s="35">
        <v>2894775.29</v>
      </c>
      <c r="H61" s="36">
        <v>99</v>
      </c>
    </row>
    <row r="62" spans="1:8" ht="12" outlineLevel="2" x14ac:dyDescent="0.2">
      <c r="A62" s="69"/>
      <c r="B62" s="31" t="s">
        <v>142</v>
      </c>
      <c r="C62" s="32">
        <v>4546565.5599999996</v>
      </c>
      <c r="D62" s="33">
        <v>156</v>
      </c>
      <c r="E62" s="46">
        <v>-1619922.36</v>
      </c>
      <c r="F62" s="45">
        <v>-56</v>
      </c>
      <c r="G62" s="35">
        <v>2926643.2000000002</v>
      </c>
      <c r="H62" s="36">
        <v>100</v>
      </c>
    </row>
    <row r="63" spans="1:8" ht="12" outlineLevel="2" x14ac:dyDescent="0.2">
      <c r="A63" s="69"/>
      <c r="B63" s="31" t="s">
        <v>143</v>
      </c>
      <c r="C63" s="32">
        <v>4546565.5599999996</v>
      </c>
      <c r="D63" s="33">
        <v>156</v>
      </c>
      <c r="E63" s="46">
        <v>-699935.64</v>
      </c>
      <c r="F63" s="45">
        <v>-25</v>
      </c>
      <c r="G63" s="35">
        <v>3846629.92</v>
      </c>
      <c r="H63" s="36">
        <v>131</v>
      </c>
    </row>
    <row r="64" spans="1:8" ht="12" outlineLevel="2" x14ac:dyDescent="0.2">
      <c r="A64" s="69"/>
      <c r="B64" s="31" t="s">
        <v>150</v>
      </c>
      <c r="C64" s="32">
        <v>4546565.5599999996</v>
      </c>
      <c r="D64" s="33">
        <v>156</v>
      </c>
      <c r="E64" s="46">
        <v>-705612.98</v>
      </c>
      <c r="F64" s="45">
        <v>-25</v>
      </c>
      <c r="G64" s="35">
        <v>3840952.58</v>
      </c>
      <c r="H64" s="36">
        <v>131</v>
      </c>
    </row>
    <row r="65" spans="1:8" ht="12" outlineLevel="2" x14ac:dyDescent="0.2">
      <c r="A65" s="69"/>
      <c r="B65" s="31" t="s">
        <v>144</v>
      </c>
      <c r="C65" s="32">
        <v>4546565.5599999996</v>
      </c>
      <c r="D65" s="33">
        <v>156</v>
      </c>
      <c r="E65" s="46">
        <v>0</v>
      </c>
      <c r="F65" s="45">
        <v>0</v>
      </c>
      <c r="G65" s="35">
        <v>4546565.5599999996</v>
      </c>
      <c r="H65" s="36">
        <v>156</v>
      </c>
    </row>
    <row r="66" spans="1:8" ht="12" outlineLevel="2" x14ac:dyDescent="0.2">
      <c r="A66" s="69"/>
      <c r="B66" s="31" t="s">
        <v>145</v>
      </c>
      <c r="C66" s="32">
        <v>4546565.5599999996</v>
      </c>
      <c r="D66" s="33">
        <v>156</v>
      </c>
      <c r="E66" s="46">
        <v>-650604.68000000005</v>
      </c>
      <c r="F66" s="45">
        <v>-24</v>
      </c>
      <c r="G66" s="35">
        <v>3895960.88</v>
      </c>
      <c r="H66" s="36">
        <v>132</v>
      </c>
    </row>
    <row r="67" spans="1:8" ht="12" outlineLevel="2" x14ac:dyDescent="0.2">
      <c r="A67" s="69"/>
      <c r="B67" s="31" t="s">
        <v>146</v>
      </c>
      <c r="C67" s="32">
        <v>4546565.5599999996</v>
      </c>
      <c r="D67" s="33">
        <v>156</v>
      </c>
      <c r="E67" s="46">
        <v>-650604.68000000005</v>
      </c>
      <c r="F67" s="45">
        <v>-24</v>
      </c>
      <c r="G67" s="35">
        <v>3895960.88</v>
      </c>
      <c r="H67" s="36">
        <v>132</v>
      </c>
    </row>
    <row r="68" spans="1:8" ht="12" outlineLevel="2" x14ac:dyDescent="0.2">
      <c r="A68" s="69"/>
      <c r="B68" s="31" t="s">
        <v>147</v>
      </c>
      <c r="C68" s="32">
        <v>4546565.5599999996</v>
      </c>
      <c r="D68" s="33">
        <v>156</v>
      </c>
      <c r="E68" s="46">
        <v>-650604.68000000005</v>
      </c>
      <c r="F68" s="45">
        <v>-24</v>
      </c>
      <c r="G68" s="35">
        <v>3895960.88</v>
      </c>
      <c r="H68" s="36">
        <v>132</v>
      </c>
    </row>
    <row r="69" spans="1:8" ht="12" outlineLevel="2" x14ac:dyDescent="0.2">
      <c r="A69" s="69"/>
      <c r="B69" s="31" t="s">
        <v>148</v>
      </c>
      <c r="C69" s="32">
        <v>4692288.84</v>
      </c>
      <c r="D69" s="33">
        <v>161</v>
      </c>
      <c r="E69" s="46">
        <v>-650604.69999999995</v>
      </c>
      <c r="F69" s="45">
        <v>-22</v>
      </c>
      <c r="G69" s="35">
        <v>4041684.14</v>
      </c>
      <c r="H69" s="36">
        <v>139</v>
      </c>
    </row>
    <row r="70" spans="1:8" ht="21" x14ac:dyDescent="0.2">
      <c r="A70" s="66" t="s">
        <v>210</v>
      </c>
      <c r="B70" s="66" t="s">
        <v>17</v>
      </c>
      <c r="C70" s="67">
        <v>13997962</v>
      </c>
      <c r="D70" s="70">
        <v>529</v>
      </c>
      <c r="E70" s="67">
        <v>-593494.98</v>
      </c>
      <c r="F70" s="68">
        <v>-29</v>
      </c>
      <c r="G70" s="67">
        <v>13404467.02</v>
      </c>
      <c r="H70" s="68">
        <v>500</v>
      </c>
    </row>
    <row r="71" spans="1:8" ht="12" outlineLevel="2" x14ac:dyDescent="0.2">
      <c r="A71" s="69"/>
      <c r="B71" s="31" t="s">
        <v>138</v>
      </c>
      <c r="C71" s="32">
        <v>1164291.74</v>
      </c>
      <c r="D71" s="33">
        <v>44</v>
      </c>
      <c r="E71" s="46">
        <v>-106407.6</v>
      </c>
      <c r="F71" s="45">
        <v>-4</v>
      </c>
      <c r="G71" s="35">
        <v>1057884.1399999999</v>
      </c>
      <c r="H71" s="36">
        <v>40</v>
      </c>
    </row>
    <row r="72" spans="1:8" ht="12" outlineLevel="2" x14ac:dyDescent="0.2">
      <c r="A72" s="69"/>
      <c r="B72" s="31" t="s">
        <v>139</v>
      </c>
      <c r="C72" s="32">
        <v>1164291.74</v>
      </c>
      <c r="D72" s="33">
        <v>44</v>
      </c>
      <c r="E72" s="46">
        <v>-487087.38</v>
      </c>
      <c r="F72" s="45">
        <v>-25</v>
      </c>
      <c r="G72" s="35">
        <v>677204.36</v>
      </c>
      <c r="H72" s="36">
        <v>19</v>
      </c>
    </row>
    <row r="73" spans="1:8" ht="12" outlineLevel="2" x14ac:dyDescent="0.2">
      <c r="A73" s="69"/>
      <c r="B73" s="31" t="s">
        <v>140</v>
      </c>
      <c r="C73" s="32">
        <v>1164291.74</v>
      </c>
      <c r="D73" s="33">
        <v>44</v>
      </c>
      <c r="E73" s="46">
        <v>0</v>
      </c>
      <c r="F73" s="45">
        <v>0</v>
      </c>
      <c r="G73" s="35">
        <v>1164291.74</v>
      </c>
      <c r="H73" s="36">
        <v>44</v>
      </c>
    </row>
    <row r="74" spans="1:8" ht="12" outlineLevel="2" x14ac:dyDescent="0.2">
      <c r="A74" s="69"/>
      <c r="B74" s="31" t="s">
        <v>141</v>
      </c>
      <c r="C74" s="32">
        <v>1164291.74</v>
      </c>
      <c r="D74" s="33">
        <v>44</v>
      </c>
      <c r="E74" s="46">
        <v>0</v>
      </c>
      <c r="F74" s="45">
        <v>0</v>
      </c>
      <c r="G74" s="35">
        <v>1164291.74</v>
      </c>
      <c r="H74" s="36">
        <v>44</v>
      </c>
    </row>
    <row r="75" spans="1:8" ht="12" outlineLevel="2" x14ac:dyDescent="0.2">
      <c r="A75" s="69"/>
      <c r="B75" s="31" t="s">
        <v>142</v>
      </c>
      <c r="C75" s="32">
        <v>1164291.74</v>
      </c>
      <c r="D75" s="33">
        <v>44</v>
      </c>
      <c r="E75" s="46">
        <v>0</v>
      </c>
      <c r="F75" s="45">
        <v>0</v>
      </c>
      <c r="G75" s="35">
        <v>1164291.74</v>
      </c>
      <c r="H75" s="36">
        <v>44</v>
      </c>
    </row>
    <row r="76" spans="1:8" ht="12" outlineLevel="2" x14ac:dyDescent="0.2">
      <c r="A76" s="69"/>
      <c r="B76" s="31" t="s">
        <v>143</v>
      </c>
      <c r="C76" s="32">
        <v>1164291.74</v>
      </c>
      <c r="D76" s="33">
        <v>44</v>
      </c>
      <c r="E76" s="46">
        <v>0</v>
      </c>
      <c r="F76" s="45">
        <v>0</v>
      </c>
      <c r="G76" s="35">
        <v>1164291.74</v>
      </c>
      <c r="H76" s="36">
        <v>44</v>
      </c>
    </row>
    <row r="77" spans="1:8" ht="12" outlineLevel="2" x14ac:dyDescent="0.2">
      <c r="A77" s="69"/>
      <c r="B77" s="31" t="s">
        <v>150</v>
      </c>
      <c r="C77" s="32">
        <v>1164291.74</v>
      </c>
      <c r="D77" s="33">
        <v>44</v>
      </c>
      <c r="E77" s="46">
        <v>0</v>
      </c>
      <c r="F77" s="45">
        <v>0</v>
      </c>
      <c r="G77" s="35">
        <v>1164291.74</v>
      </c>
      <c r="H77" s="36">
        <v>44</v>
      </c>
    </row>
    <row r="78" spans="1:8" ht="12" outlineLevel="2" x14ac:dyDescent="0.2">
      <c r="A78" s="69"/>
      <c r="B78" s="31" t="s">
        <v>144</v>
      </c>
      <c r="C78" s="32">
        <v>1164291.74</v>
      </c>
      <c r="D78" s="33">
        <v>44</v>
      </c>
      <c r="E78" s="46">
        <v>0</v>
      </c>
      <c r="F78" s="45">
        <v>0</v>
      </c>
      <c r="G78" s="35">
        <v>1164291.74</v>
      </c>
      <c r="H78" s="36">
        <v>44</v>
      </c>
    </row>
    <row r="79" spans="1:8" outlineLevel="2" x14ac:dyDescent="0.2">
      <c r="A79" s="69"/>
      <c r="B79" s="31" t="s">
        <v>145</v>
      </c>
      <c r="C79" s="32">
        <v>1164291.74</v>
      </c>
      <c r="D79" s="33">
        <v>44</v>
      </c>
      <c r="E79" s="32"/>
      <c r="F79" s="33"/>
      <c r="G79" s="35">
        <v>1164291.74</v>
      </c>
      <c r="H79" s="36">
        <v>44</v>
      </c>
    </row>
    <row r="80" spans="1:8" outlineLevel="2" x14ac:dyDescent="0.2">
      <c r="A80" s="69"/>
      <c r="B80" s="31" t="s">
        <v>146</v>
      </c>
      <c r="C80" s="32">
        <v>1164291.74</v>
      </c>
      <c r="D80" s="33">
        <v>44</v>
      </c>
      <c r="E80" s="32"/>
      <c r="F80" s="33"/>
      <c r="G80" s="35">
        <v>1164291.74</v>
      </c>
      <c r="H80" s="36">
        <v>44</v>
      </c>
    </row>
    <row r="81" spans="1:8" outlineLevel="2" x14ac:dyDescent="0.2">
      <c r="A81" s="69"/>
      <c r="B81" s="31" t="s">
        <v>147</v>
      </c>
      <c r="C81" s="32">
        <v>1164291.74</v>
      </c>
      <c r="D81" s="33">
        <v>44</v>
      </c>
      <c r="E81" s="32"/>
      <c r="F81" s="33"/>
      <c r="G81" s="35">
        <v>1164291.74</v>
      </c>
      <c r="H81" s="36">
        <v>44</v>
      </c>
    </row>
    <row r="82" spans="1:8" outlineLevel="2" x14ac:dyDescent="0.2">
      <c r="A82" s="69"/>
      <c r="B82" s="31" t="s">
        <v>148</v>
      </c>
      <c r="C82" s="32">
        <v>1190752.8600000001</v>
      </c>
      <c r="D82" s="33">
        <v>45</v>
      </c>
      <c r="E82" s="32"/>
      <c r="F82" s="33"/>
      <c r="G82" s="35">
        <v>1190752.8600000001</v>
      </c>
      <c r="H82" s="36">
        <v>45</v>
      </c>
    </row>
    <row r="83" spans="1:8" ht="21" x14ac:dyDescent="0.2">
      <c r="A83" s="66" t="s">
        <v>211</v>
      </c>
      <c r="B83" s="66" t="s">
        <v>18</v>
      </c>
      <c r="C83" s="67">
        <v>2128278</v>
      </c>
      <c r="D83" s="70">
        <v>81</v>
      </c>
      <c r="E83" s="67">
        <v>-655495.22</v>
      </c>
      <c r="F83" s="68">
        <v>-25</v>
      </c>
      <c r="G83" s="67">
        <v>1472782.78</v>
      </c>
      <c r="H83" s="68">
        <v>56</v>
      </c>
    </row>
    <row r="84" spans="1:8" ht="12" outlineLevel="2" x14ac:dyDescent="0.2">
      <c r="A84" s="69"/>
      <c r="B84" s="31" t="s">
        <v>138</v>
      </c>
      <c r="C84" s="32">
        <v>183925.26</v>
      </c>
      <c r="D84" s="33">
        <v>7</v>
      </c>
      <c r="E84" s="46">
        <v>-25524.06</v>
      </c>
      <c r="F84" s="47">
        <v>-1</v>
      </c>
      <c r="G84" s="35">
        <v>158401.20000000001</v>
      </c>
      <c r="H84" s="36">
        <v>6</v>
      </c>
    </row>
    <row r="85" spans="1:8" ht="12" outlineLevel="2" x14ac:dyDescent="0.2">
      <c r="A85" s="69"/>
      <c r="B85" s="31" t="s">
        <v>139</v>
      </c>
      <c r="C85" s="32">
        <v>183925.26</v>
      </c>
      <c r="D85" s="33">
        <v>7</v>
      </c>
      <c r="E85" s="46">
        <v>-61.93</v>
      </c>
      <c r="F85" s="45">
        <v>0</v>
      </c>
      <c r="G85" s="35">
        <v>183863.33</v>
      </c>
      <c r="H85" s="36">
        <v>7</v>
      </c>
    </row>
    <row r="86" spans="1:8" ht="12" outlineLevel="2" x14ac:dyDescent="0.2">
      <c r="A86" s="69"/>
      <c r="B86" s="31" t="s">
        <v>140</v>
      </c>
      <c r="C86" s="32">
        <v>183925.26</v>
      </c>
      <c r="D86" s="33">
        <v>7</v>
      </c>
      <c r="E86" s="46">
        <v>-104508.42</v>
      </c>
      <c r="F86" s="47">
        <v>-4</v>
      </c>
      <c r="G86" s="35">
        <v>79416.84</v>
      </c>
      <c r="H86" s="36">
        <v>3</v>
      </c>
    </row>
    <row r="87" spans="1:8" ht="12" outlineLevel="2" x14ac:dyDescent="0.2">
      <c r="A87" s="69"/>
      <c r="B87" s="31" t="s">
        <v>141</v>
      </c>
      <c r="C87" s="32">
        <v>183925.26</v>
      </c>
      <c r="D87" s="33">
        <v>7</v>
      </c>
      <c r="E87" s="46">
        <v>-78860.5</v>
      </c>
      <c r="F87" s="47">
        <v>-3</v>
      </c>
      <c r="G87" s="35">
        <v>105064.76</v>
      </c>
      <c r="H87" s="36">
        <v>4</v>
      </c>
    </row>
    <row r="88" spans="1:8" ht="12" outlineLevel="2" x14ac:dyDescent="0.2">
      <c r="A88" s="69"/>
      <c r="B88" s="31" t="s">
        <v>142</v>
      </c>
      <c r="C88" s="32">
        <v>183925.26</v>
      </c>
      <c r="D88" s="33">
        <v>7</v>
      </c>
      <c r="E88" s="46">
        <v>0</v>
      </c>
      <c r="F88" s="71">
        <v>-1</v>
      </c>
      <c r="G88" s="35">
        <v>183925.26</v>
      </c>
      <c r="H88" s="36">
        <v>6</v>
      </c>
    </row>
    <row r="89" spans="1:8" ht="12" outlineLevel="2" x14ac:dyDescent="0.2">
      <c r="A89" s="69"/>
      <c r="B89" s="31" t="s">
        <v>143</v>
      </c>
      <c r="C89" s="32">
        <v>183925.26</v>
      </c>
      <c r="D89" s="33">
        <v>7</v>
      </c>
      <c r="E89" s="46">
        <v>0</v>
      </c>
      <c r="F89" s="47">
        <v>0</v>
      </c>
      <c r="G89" s="35">
        <v>183925.26</v>
      </c>
      <c r="H89" s="36">
        <v>7</v>
      </c>
    </row>
    <row r="90" spans="1:8" ht="12" outlineLevel="2" x14ac:dyDescent="0.2">
      <c r="A90" s="69"/>
      <c r="B90" s="31" t="s">
        <v>150</v>
      </c>
      <c r="C90" s="32">
        <v>183925.26</v>
      </c>
      <c r="D90" s="33">
        <v>7</v>
      </c>
      <c r="E90" s="46">
        <v>0</v>
      </c>
      <c r="F90" s="47">
        <v>0</v>
      </c>
      <c r="G90" s="35">
        <v>183925.26</v>
      </c>
      <c r="H90" s="36">
        <v>7</v>
      </c>
    </row>
    <row r="91" spans="1:8" ht="12" outlineLevel="2" x14ac:dyDescent="0.2">
      <c r="A91" s="69"/>
      <c r="B91" s="31" t="s">
        <v>144</v>
      </c>
      <c r="C91" s="32">
        <v>183925.26</v>
      </c>
      <c r="D91" s="33">
        <v>7</v>
      </c>
      <c r="E91" s="46">
        <v>-61.93</v>
      </c>
      <c r="F91" s="47">
        <v>0</v>
      </c>
      <c r="G91" s="35">
        <v>183863.33</v>
      </c>
      <c r="H91" s="36">
        <v>7</v>
      </c>
    </row>
    <row r="92" spans="1:8" outlineLevel="2" x14ac:dyDescent="0.2">
      <c r="A92" s="69"/>
      <c r="B92" s="31" t="s">
        <v>145</v>
      </c>
      <c r="C92" s="32">
        <v>183925.26</v>
      </c>
      <c r="D92" s="33">
        <v>7</v>
      </c>
      <c r="E92" s="32">
        <v>-78825.119999999995</v>
      </c>
      <c r="F92" s="32">
        <v>-3</v>
      </c>
      <c r="G92" s="35">
        <v>105100.14</v>
      </c>
      <c r="H92" s="36">
        <v>4</v>
      </c>
    </row>
    <row r="93" spans="1:8" outlineLevel="2" x14ac:dyDescent="0.2">
      <c r="A93" s="69"/>
      <c r="B93" s="31" t="s">
        <v>146</v>
      </c>
      <c r="C93" s="32">
        <v>183925.26</v>
      </c>
      <c r="D93" s="33">
        <v>7</v>
      </c>
      <c r="E93" s="32">
        <v>-124609.18</v>
      </c>
      <c r="F93" s="32">
        <v>-4</v>
      </c>
      <c r="G93" s="35">
        <v>59316.08</v>
      </c>
      <c r="H93" s="36">
        <v>3</v>
      </c>
    </row>
    <row r="94" spans="1:8" outlineLevel="2" x14ac:dyDescent="0.2">
      <c r="A94" s="69"/>
      <c r="B94" s="31" t="s">
        <v>147</v>
      </c>
      <c r="C94" s="32">
        <v>183925.26</v>
      </c>
      <c r="D94" s="33">
        <v>7</v>
      </c>
      <c r="E94" s="32">
        <v>-164218.98000000001</v>
      </c>
      <c r="F94" s="32">
        <v>-6</v>
      </c>
      <c r="G94" s="35">
        <v>19706.28</v>
      </c>
      <c r="H94" s="36">
        <v>1</v>
      </c>
    </row>
    <row r="95" spans="1:8" outlineLevel="2" x14ac:dyDescent="0.2">
      <c r="A95" s="69"/>
      <c r="B95" s="31" t="s">
        <v>148</v>
      </c>
      <c r="C95" s="32">
        <v>105100.14</v>
      </c>
      <c r="D95" s="33">
        <v>4</v>
      </c>
      <c r="E95" s="32">
        <v>-78825.100000000006</v>
      </c>
      <c r="F95" s="32">
        <v>-3</v>
      </c>
      <c r="G95" s="35">
        <v>26275.040000000001</v>
      </c>
      <c r="H95" s="36">
        <v>1</v>
      </c>
    </row>
    <row r="96" spans="1:8" ht="21" x14ac:dyDescent="0.2">
      <c r="A96" s="66" t="s">
        <v>212</v>
      </c>
      <c r="B96" s="66" t="s">
        <v>23</v>
      </c>
      <c r="C96" s="67">
        <v>2608679.7400000002</v>
      </c>
      <c r="D96" s="70">
        <v>99</v>
      </c>
      <c r="E96" s="67">
        <v>2129480.89</v>
      </c>
      <c r="F96" s="68">
        <v>81</v>
      </c>
      <c r="G96" s="67">
        <v>4738160.63</v>
      </c>
      <c r="H96" s="68">
        <v>180</v>
      </c>
    </row>
    <row r="97" spans="1:8" ht="12" outlineLevel="2" collapsed="1" x14ac:dyDescent="0.2">
      <c r="A97" s="69"/>
      <c r="B97" s="31" t="s">
        <v>138</v>
      </c>
      <c r="C97" s="32">
        <v>526127.86</v>
      </c>
      <c r="D97" s="33">
        <v>20</v>
      </c>
      <c r="E97" s="46">
        <v>0</v>
      </c>
      <c r="F97" s="47">
        <v>0</v>
      </c>
      <c r="G97" s="35">
        <v>526127.86</v>
      </c>
      <c r="H97" s="36">
        <v>20</v>
      </c>
    </row>
    <row r="98" spans="1:8" ht="12" outlineLevel="2" x14ac:dyDescent="0.2">
      <c r="A98" s="69"/>
      <c r="B98" s="31" t="s">
        <v>139</v>
      </c>
      <c r="C98" s="32">
        <v>421867.16</v>
      </c>
      <c r="D98" s="33">
        <v>16</v>
      </c>
      <c r="E98" s="46">
        <v>0</v>
      </c>
      <c r="F98" s="47">
        <v>0</v>
      </c>
      <c r="G98" s="35">
        <v>421867.16</v>
      </c>
      <c r="H98" s="36">
        <v>16</v>
      </c>
    </row>
    <row r="99" spans="1:8" ht="12" outlineLevel="2" x14ac:dyDescent="0.2">
      <c r="A99" s="69"/>
      <c r="B99" s="31" t="s">
        <v>140</v>
      </c>
      <c r="C99" s="32">
        <v>291340.27</v>
      </c>
      <c r="D99" s="33">
        <v>11</v>
      </c>
      <c r="E99" s="46">
        <v>0</v>
      </c>
      <c r="F99" s="47">
        <v>0</v>
      </c>
      <c r="G99" s="35">
        <v>291340.27</v>
      </c>
      <c r="H99" s="36">
        <v>11</v>
      </c>
    </row>
    <row r="100" spans="1:8" ht="12" outlineLevel="2" x14ac:dyDescent="0.2">
      <c r="A100" s="69"/>
      <c r="B100" s="31" t="s">
        <v>141</v>
      </c>
      <c r="C100" s="32">
        <v>315998.34000000003</v>
      </c>
      <c r="D100" s="33">
        <v>12</v>
      </c>
      <c r="E100" s="46">
        <v>0</v>
      </c>
      <c r="F100" s="47">
        <v>0</v>
      </c>
      <c r="G100" s="35">
        <v>315998.34000000003</v>
      </c>
      <c r="H100" s="36">
        <v>12</v>
      </c>
    </row>
    <row r="101" spans="1:8" ht="12" outlineLevel="2" x14ac:dyDescent="0.2">
      <c r="A101" s="69"/>
      <c r="B101" s="31" t="s">
        <v>142</v>
      </c>
      <c r="C101" s="32">
        <v>367726.66</v>
      </c>
      <c r="D101" s="33">
        <v>14</v>
      </c>
      <c r="E101" s="46">
        <v>0</v>
      </c>
      <c r="F101" s="47">
        <v>0</v>
      </c>
      <c r="G101" s="35">
        <v>367726.66</v>
      </c>
      <c r="H101" s="36">
        <v>14</v>
      </c>
    </row>
    <row r="102" spans="1:8" ht="12" outlineLevel="2" x14ac:dyDescent="0.2">
      <c r="A102" s="69"/>
      <c r="B102" s="31" t="s">
        <v>143</v>
      </c>
      <c r="C102" s="32">
        <v>105479.91</v>
      </c>
      <c r="D102" s="33">
        <v>4</v>
      </c>
      <c r="E102" s="46">
        <v>0</v>
      </c>
      <c r="F102" s="47">
        <v>0</v>
      </c>
      <c r="G102" s="35">
        <v>105479.91</v>
      </c>
      <c r="H102" s="36">
        <v>4</v>
      </c>
    </row>
    <row r="103" spans="1:8" ht="12" outlineLevel="2" x14ac:dyDescent="0.2">
      <c r="A103" s="69"/>
      <c r="B103" s="31" t="s">
        <v>150</v>
      </c>
      <c r="C103" s="32">
        <v>105479.91</v>
      </c>
      <c r="D103" s="33">
        <v>4</v>
      </c>
      <c r="E103" s="46">
        <v>0</v>
      </c>
      <c r="F103" s="47">
        <v>0</v>
      </c>
      <c r="G103" s="35">
        <v>105479.91</v>
      </c>
      <c r="H103" s="36">
        <v>4</v>
      </c>
    </row>
    <row r="104" spans="1:8" ht="12" outlineLevel="2" x14ac:dyDescent="0.2">
      <c r="A104" s="69"/>
      <c r="B104" s="31" t="s">
        <v>144</v>
      </c>
      <c r="C104" s="32">
        <v>105479.91</v>
      </c>
      <c r="D104" s="33">
        <v>4</v>
      </c>
      <c r="E104" s="46">
        <v>735011.93</v>
      </c>
      <c r="F104" s="45">
        <v>28</v>
      </c>
      <c r="G104" s="35">
        <v>840491.84</v>
      </c>
      <c r="H104" s="36">
        <v>32</v>
      </c>
    </row>
    <row r="105" spans="1:8" outlineLevel="2" x14ac:dyDescent="0.2">
      <c r="A105" s="69"/>
      <c r="B105" s="31" t="s">
        <v>145</v>
      </c>
      <c r="C105" s="32">
        <v>105479.91</v>
      </c>
      <c r="D105" s="33">
        <v>4</v>
      </c>
      <c r="E105" s="32">
        <v>348617.24</v>
      </c>
      <c r="F105" s="32">
        <v>13</v>
      </c>
      <c r="G105" s="35">
        <v>454097.15</v>
      </c>
      <c r="H105" s="36">
        <v>17</v>
      </c>
    </row>
    <row r="106" spans="1:8" outlineLevel="2" x14ac:dyDescent="0.2">
      <c r="A106" s="69"/>
      <c r="B106" s="31" t="s">
        <v>146</v>
      </c>
      <c r="C106" s="32">
        <v>105479.91</v>
      </c>
      <c r="D106" s="33">
        <v>4</v>
      </c>
      <c r="E106" s="32">
        <v>348617.24</v>
      </c>
      <c r="F106" s="32">
        <v>13</v>
      </c>
      <c r="G106" s="35">
        <v>454097.15</v>
      </c>
      <c r="H106" s="36">
        <v>17</v>
      </c>
    </row>
    <row r="107" spans="1:8" outlineLevel="2" x14ac:dyDescent="0.2">
      <c r="A107" s="69"/>
      <c r="B107" s="31" t="s">
        <v>147</v>
      </c>
      <c r="C107" s="32">
        <v>105479.91</v>
      </c>
      <c r="D107" s="33">
        <v>4</v>
      </c>
      <c r="E107" s="32">
        <v>348617.24</v>
      </c>
      <c r="F107" s="32">
        <v>13</v>
      </c>
      <c r="G107" s="35">
        <v>454097.15</v>
      </c>
      <c r="H107" s="36">
        <v>17</v>
      </c>
    </row>
    <row r="108" spans="1:8" outlineLevel="2" x14ac:dyDescent="0.2">
      <c r="A108" s="69"/>
      <c r="B108" s="31" t="s">
        <v>148</v>
      </c>
      <c r="C108" s="32">
        <v>52739.99</v>
      </c>
      <c r="D108" s="33">
        <v>2</v>
      </c>
      <c r="E108" s="32">
        <v>348617.24</v>
      </c>
      <c r="F108" s="32">
        <v>14</v>
      </c>
      <c r="G108" s="35">
        <v>401357.23</v>
      </c>
      <c r="H108" s="36">
        <v>16</v>
      </c>
    </row>
    <row r="109" spans="1:8" x14ac:dyDescent="0.2">
      <c r="A109" s="66" t="s">
        <v>177</v>
      </c>
      <c r="B109" s="66" t="s">
        <v>24</v>
      </c>
      <c r="C109" s="67">
        <v>4258887</v>
      </c>
      <c r="D109" s="70">
        <v>165</v>
      </c>
      <c r="E109" s="67">
        <v>-1161708.81</v>
      </c>
      <c r="F109" s="68">
        <v>-45</v>
      </c>
      <c r="G109" s="67">
        <v>3097178.19</v>
      </c>
      <c r="H109" s="68">
        <v>120</v>
      </c>
    </row>
    <row r="110" spans="1:8" ht="12" outlineLevel="2" x14ac:dyDescent="0.2">
      <c r="A110" s="69"/>
      <c r="B110" s="31" t="s">
        <v>138</v>
      </c>
      <c r="C110" s="32">
        <v>361360.11</v>
      </c>
      <c r="D110" s="33">
        <v>14</v>
      </c>
      <c r="E110" s="46">
        <v>-181174.02</v>
      </c>
      <c r="F110" s="45">
        <v>-6</v>
      </c>
      <c r="G110" s="35">
        <v>180186.09</v>
      </c>
      <c r="H110" s="36">
        <v>8</v>
      </c>
    </row>
    <row r="111" spans="1:8" ht="12" outlineLevel="2" x14ac:dyDescent="0.2">
      <c r="A111" s="69"/>
      <c r="B111" s="31" t="s">
        <v>139</v>
      </c>
      <c r="C111" s="32">
        <v>361360.11</v>
      </c>
      <c r="D111" s="33">
        <v>14</v>
      </c>
      <c r="E111" s="46">
        <v>-50893.71</v>
      </c>
      <c r="F111" s="47">
        <v>-3</v>
      </c>
      <c r="G111" s="35">
        <v>310466.40000000002</v>
      </c>
      <c r="H111" s="36">
        <v>11</v>
      </c>
    </row>
    <row r="112" spans="1:8" ht="12" outlineLevel="2" x14ac:dyDescent="0.2">
      <c r="A112" s="69"/>
      <c r="B112" s="31" t="s">
        <v>140</v>
      </c>
      <c r="C112" s="32">
        <v>361360.11</v>
      </c>
      <c r="D112" s="33">
        <v>14</v>
      </c>
      <c r="E112" s="46">
        <v>-24364.86</v>
      </c>
      <c r="F112" s="47">
        <v>-1</v>
      </c>
      <c r="G112" s="35">
        <v>336995.25</v>
      </c>
      <c r="H112" s="36">
        <v>13</v>
      </c>
    </row>
    <row r="113" spans="1:8" ht="12" outlineLevel="2" x14ac:dyDescent="0.2">
      <c r="A113" s="69"/>
      <c r="B113" s="31" t="s">
        <v>141</v>
      </c>
      <c r="C113" s="32">
        <v>361360.11</v>
      </c>
      <c r="D113" s="33">
        <v>14</v>
      </c>
      <c r="E113" s="46">
        <v>-128904.3</v>
      </c>
      <c r="F113" s="47">
        <v>-5</v>
      </c>
      <c r="G113" s="35">
        <v>232455.81</v>
      </c>
      <c r="H113" s="36">
        <v>9</v>
      </c>
    </row>
    <row r="114" spans="1:8" ht="12" outlineLevel="2" x14ac:dyDescent="0.2">
      <c r="A114" s="69"/>
      <c r="B114" s="31" t="s">
        <v>142</v>
      </c>
      <c r="C114" s="32">
        <v>361360.11</v>
      </c>
      <c r="D114" s="33">
        <v>14</v>
      </c>
      <c r="E114" s="46">
        <v>-26728.799999999999</v>
      </c>
      <c r="F114" s="47">
        <v>-1</v>
      </c>
      <c r="G114" s="35">
        <v>334631.31</v>
      </c>
      <c r="H114" s="36">
        <v>13</v>
      </c>
    </row>
    <row r="115" spans="1:8" ht="12" outlineLevel="2" x14ac:dyDescent="0.2">
      <c r="A115" s="69"/>
      <c r="B115" s="31" t="s">
        <v>143</v>
      </c>
      <c r="C115" s="32">
        <v>361360.11</v>
      </c>
      <c r="D115" s="33">
        <v>14</v>
      </c>
      <c r="E115" s="46">
        <v>0</v>
      </c>
      <c r="F115" s="47">
        <v>0</v>
      </c>
      <c r="G115" s="35">
        <v>361360.11</v>
      </c>
      <c r="H115" s="36">
        <v>14</v>
      </c>
    </row>
    <row r="116" spans="1:8" ht="12" outlineLevel="2" x14ac:dyDescent="0.2">
      <c r="A116" s="69"/>
      <c r="B116" s="31" t="s">
        <v>150</v>
      </c>
      <c r="C116" s="32">
        <v>361360.11</v>
      </c>
      <c r="D116" s="33">
        <v>14</v>
      </c>
      <c r="E116" s="46">
        <v>-143009.65</v>
      </c>
      <c r="F116" s="47">
        <v>-6</v>
      </c>
      <c r="G116" s="35">
        <f>C116+E116</f>
        <v>218350.46</v>
      </c>
      <c r="H116" s="36">
        <f>D116+F116</f>
        <v>8</v>
      </c>
    </row>
    <row r="117" spans="1:8" ht="12" outlineLevel="2" x14ac:dyDescent="0.2">
      <c r="A117" s="69"/>
      <c r="B117" s="31" t="s">
        <v>144</v>
      </c>
      <c r="C117" s="32">
        <v>361360.11</v>
      </c>
      <c r="D117" s="33">
        <v>14</v>
      </c>
      <c r="E117" s="46">
        <v>-271020.08</v>
      </c>
      <c r="F117" s="45">
        <v>-10</v>
      </c>
      <c r="G117" s="35">
        <f>C117+E117</f>
        <v>90340.03</v>
      </c>
      <c r="H117" s="36">
        <f>D117+F117</f>
        <v>4</v>
      </c>
    </row>
    <row r="118" spans="1:8" outlineLevel="2" x14ac:dyDescent="0.2">
      <c r="A118" s="69"/>
      <c r="B118" s="31" t="s">
        <v>145</v>
      </c>
      <c r="C118" s="32">
        <v>361360.11</v>
      </c>
      <c r="D118" s="33">
        <v>14</v>
      </c>
      <c r="E118" s="32">
        <v>-128373.1</v>
      </c>
      <c r="F118" s="32">
        <v>-5</v>
      </c>
      <c r="G118" s="35">
        <v>232987.01</v>
      </c>
      <c r="H118" s="36">
        <v>9</v>
      </c>
    </row>
    <row r="119" spans="1:8" outlineLevel="2" x14ac:dyDescent="0.2">
      <c r="A119" s="69"/>
      <c r="B119" s="31" t="s">
        <v>146</v>
      </c>
      <c r="C119" s="32">
        <v>361360.11</v>
      </c>
      <c r="D119" s="33">
        <v>14</v>
      </c>
      <c r="E119" s="32">
        <v>-103620.16</v>
      </c>
      <c r="F119" s="32">
        <v>-4</v>
      </c>
      <c r="G119" s="35">
        <v>257739.95</v>
      </c>
      <c r="H119" s="36">
        <v>10</v>
      </c>
    </row>
    <row r="120" spans="1:8" outlineLevel="2" x14ac:dyDescent="0.2">
      <c r="A120" s="69"/>
      <c r="B120" s="31" t="s">
        <v>147</v>
      </c>
      <c r="C120" s="32">
        <v>361360.11</v>
      </c>
      <c r="D120" s="33">
        <v>14</v>
      </c>
      <c r="E120" s="32">
        <v>-103620.13</v>
      </c>
      <c r="F120" s="32">
        <v>-4</v>
      </c>
      <c r="G120" s="35">
        <v>257739.98</v>
      </c>
      <c r="H120" s="36">
        <v>10</v>
      </c>
    </row>
    <row r="121" spans="1:8" outlineLevel="2" x14ac:dyDescent="0.2">
      <c r="A121" s="69"/>
      <c r="B121" s="31" t="s">
        <v>148</v>
      </c>
      <c r="C121" s="32">
        <v>283925.78999999998</v>
      </c>
      <c r="D121" s="33">
        <v>11</v>
      </c>
      <c r="E121" s="32">
        <v>0</v>
      </c>
      <c r="F121" s="32">
        <v>0</v>
      </c>
      <c r="G121" s="35">
        <v>283925.78999999998</v>
      </c>
      <c r="H121" s="36">
        <v>11</v>
      </c>
    </row>
    <row r="122" spans="1:8" x14ac:dyDescent="0.2">
      <c r="A122" s="66" t="s">
        <v>178</v>
      </c>
      <c r="B122" s="66" t="s">
        <v>25</v>
      </c>
      <c r="C122" s="67">
        <v>51481.74</v>
      </c>
      <c r="D122" s="70">
        <v>2</v>
      </c>
      <c r="E122" s="67">
        <v>25740.87</v>
      </c>
      <c r="F122" s="68">
        <v>1</v>
      </c>
      <c r="G122" s="67">
        <v>77222.61</v>
      </c>
      <c r="H122" s="68">
        <v>3</v>
      </c>
    </row>
    <row r="123" spans="1:8" ht="12" outlineLevel="2" collapsed="1" x14ac:dyDescent="0.2">
      <c r="A123" s="69"/>
      <c r="B123" s="31" t="s">
        <v>141</v>
      </c>
      <c r="C123" s="32">
        <v>25740.87</v>
      </c>
      <c r="D123" s="33">
        <v>1</v>
      </c>
      <c r="E123" s="46">
        <v>0</v>
      </c>
      <c r="F123" s="47">
        <v>0</v>
      </c>
      <c r="G123" s="35">
        <v>25740.87</v>
      </c>
      <c r="H123" s="36">
        <v>1</v>
      </c>
    </row>
    <row r="124" spans="1:8" ht="12" outlineLevel="2" x14ac:dyDescent="0.2">
      <c r="A124" s="69"/>
      <c r="B124" s="31" t="s">
        <v>142</v>
      </c>
      <c r="C124" s="32">
        <v>25740.87</v>
      </c>
      <c r="D124" s="33">
        <v>1</v>
      </c>
      <c r="E124" s="46">
        <v>0</v>
      </c>
      <c r="F124" s="47">
        <v>0</v>
      </c>
      <c r="G124" s="35">
        <v>25740.87</v>
      </c>
      <c r="H124" s="36">
        <v>1</v>
      </c>
    </row>
    <row r="125" spans="1:8" ht="12" outlineLevel="2" x14ac:dyDescent="0.2">
      <c r="A125" s="69"/>
      <c r="B125" s="31" t="s">
        <v>150</v>
      </c>
      <c r="C125" s="44"/>
      <c r="D125" s="44"/>
      <c r="E125" s="46">
        <v>25740.87</v>
      </c>
      <c r="F125" s="47">
        <v>1</v>
      </c>
      <c r="G125" s="35">
        <v>25740.87</v>
      </c>
      <c r="H125" s="36">
        <v>1</v>
      </c>
    </row>
    <row r="126" spans="1:8" x14ac:dyDescent="0.2">
      <c r="A126" s="66" t="s">
        <v>213</v>
      </c>
      <c r="B126" s="66" t="s">
        <v>26</v>
      </c>
      <c r="C126" s="67">
        <v>1930968.38</v>
      </c>
      <c r="D126" s="70">
        <v>75</v>
      </c>
      <c r="E126" s="67">
        <v>385709.92</v>
      </c>
      <c r="F126" s="68">
        <v>15</v>
      </c>
      <c r="G126" s="67">
        <v>2316678.2999999998</v>
      </c>
      <c r="H126" s="68">
        <v>90</v>
      </c>
    </row>
    <row r="127" spans="1:8" ht="12" outlineLevel="2" collapsed="1" x14ac:dyDescent="0.2">
      <c r="A127" s="69"/>
      <c r="B127" s="31" t="s">
        <v>138</v>
      </c>
      <c r="C127" s="32">
        <v>283149.57</v>
      </c>
      <c r="D127" s="33">
        <v>11</v>
      </c>
      <c r="E127" s="46">
        <v>0</v>
      </c>
      <c r="F127" s="47">
        <v>0</v>
      </c>
      <c r="G127" s="35">
        <v>283149.57</v>
      </c>
      <c r="H127" s="36">
        <v>11</v>
      </c>
    </row>
    <row r="128" spans="1:8" ht="12" outlineLevel="2" x14ac:dyDescent="0.2">
      <c r="A128" s="69"/>
      <c r="B128" s="31" t="s">
        <v>139</v>
      </c>
      <c r="C128" s="32">
        <v>128704.35</v>
      </c>
      <c r="D128" s="33">
        <v>4</v>
      </c>
      <c r="E128" s="46">
        <v>0</v>
      </c>
      <c r="F128" s="47">
        <v>0</v>
      </c>
      <c r="G128" s="35">
        <v>128704.35</v>
      </c>
      <c r="H128" s="36">
        <v>4</v>
      </c>
    </row>
    <row r="129" spans="1:8" ht="12" outlineLevel="2" x14ac:dyDescent="0.2">
      <c r="A129" s="69"/>
      <c r="B129" s="31" t="s">
        <v>140</v>
      </c>
      <c r="C129" s="32">
        <v>411853.92</v>
      </c>
      <c r="D129" s="33">
        <v>16</v>
      </c>
      <c r="E129" s="46">
        <v>0</v>
      </c>
      <c r="F129" s="47">
        <v>0</v>
      </c>
      <c r="G129" s="35">
        <v>411853.92</v>
      </c>
      <c r="H129" s="36">
        <v>16</v>
      </c>
    </row>
    <row r="130" spans="1:8" ht="12" outlineLevel="2" x14ac:dyDescent="0.2">
      <c r="A130" s="69"/>
      <c r="B130" s="31" t="s">
        <v>141</v>
      </c>
      <c r="C130" s="32">
        <v>231667.83</v>
      </c>
      <c r="D130" s="33">
        <v>10</v>
      </c>
      <c r="E130" s="46">
        <v>0</v>
      </c>
      <c r="F130" s="47">
        <v>0</v>
      </c>
      <c r="G130" s="35">
        <v>231667.83</v>
      </c>
      <c r="H130" s="36">
        <v>10</v>
      </c>
    </row>
    <row r="131" spans="1:8" ht="12" outlineLevel="2" x14ac:dyDescent="0.2">
      <c r="A131" s="69"/>
      <c r="B131" s="31" t="s">
        <v>142</v>
      </c>
      <c r="C131" s="32">
        <v>77222.61</v>
      </c>
      <c r="D131" s="33">
        <v>3</v>
      </c>
      <c r="E131" s="46">
        <v>0</v>
      </c>
      <c r="F131" s="47">
        <v>0</v>
      </c>
      <c r="G131" s="35">
        <v>77222.61</v>
      </c>
      <c r="H131" s="36">
        <v>3</v>
      </c>
    </row>
    <row r="132" spans="1:8" ht="12" outlineLevel="2" x14ac:dyDescent="0.2">
      <c r="A132" s="69"/>
      <c r="B132" s="31" t="s">
        <v>143</v>
      </c>
      <c r="C132" s="32">
        <v>128769.38</v>
      </c>
      <c r="D132" s="33">
        <v>5</v>
      </c>
      <c r="E132" s="46">
        <v>0</v>
      </c>
      <c r="F132" s="47">
        <v>0</v>
      </c>
      <c r="G132" s="35">
        <v>128769.38</v>
      </c>
      <c r="H132" s="36">
        <v>5</v>
      </c>
    </row>
    <row r="133" spans="1:8" ht="12" outlineLevel="2" x14ac:dyDescent="0.2">
      <c r="A133" s="69"/>
      <c r="B133" s="31" t="s">
        <v>150</v>
      </c>
      <c r="C133" s="32">
        <v>128769.38</v>
      </c>
      <c r="D133" s="33">
        <v>5</v>
      </c>
      <c r="E133" s="46">
        <v>-6581.54</v>
      </c>
      <c r="F133" s="47">
        <v>0</v>
      </c>
      <c r="G133" s="35">
        <v>122187.84</v>
      </c>
      <c r="H133" s="36">
        <v>5</v>
      </c>
    </row>
    <row r="134" spans="1:8" ht="12" outlineLevel="2" x14ac:dyDescent="0.2">
      <c r="A134" s="69"/>
      <c r="B134" s="31" t="s">
        <v>144</v>
      </c>
      <c r="C134" s="32">
        <v>128769.38</v>
      </c>
      <c r="D134" s="33">
        <v>5</v>
      </c>
      <c r="E134" s="46">
        <v>-96577.03</v>
      </c>
      <c r="F134" s="45">
        <v>-4</v>
      </c>
      <c r="G134" s="35">
        <v>32192.35</v>
      </c>
      <c r="H134" s="36">
        <v>1</v>
      </c>
    </row>
    <row r="135" spans="1:8" ht="12" outlineLevel="2" x14ac:dyDescent="0.2">
      <c r="A135" s="69"/>
      <c r="B135" s="31" t="s">
        <v>145</v>
      </c>
      <c r="C135" s="32">
        <v>128769.38</v>
      </c>
      <c r="D135" s="33">
        <v>5</v>
      </c>
      <c r="E135" s="46">
        <v>122217.13</v>
      </c>
      <c r="F135" s="45">
        <v>5</v>
      </c>
      <c r="G135" s="35">
        <v>250986.51</v>
      </c>
      <c r="H135" s="36">
        <v>10</v>
      </c>
    </row>
    <row r="136" spans="1:8" ht="12" outlineLevel="2" x14ac:dyDescent="0.2">
      <c r="A136" s="69"/>
      <c r="B136" s="31" t="s">
        <v>146</v>
      </c>
      <c r="C136" s="32">
        <v>128769.38</v>
      </c>
      <c r="D136" s="33">
        <v>5</v>
      </c>
      <c r="E136" s="46">
        <v>122217.12</v>
      </c>
      <c r="F136" s="45">
        <v>5</v>
      </c>
      <c r="G136" s="35">
        <v>250986.5</v>
      </c>
      <c r="H136" s="36">
        <v>10</v>
      </c>
    </row>
    <row r="137" spans="1:8" ht="12" outlineLevel="2" x14ac:dyDescent="0.2">
      <c r="A137" s="69"/>
      <c r="B137" s="31" t="s">
        <v>147</v>
      </c>
      <c r="C137" s="32">
        <v>128769.38</v>
      </c>
      <c r="D137" s="33">
        <v>5</v>
      </c>
      <c r="E137" s="46">
        <v>122217.12</v>
      </c>
      <c r="F137" s="45">
        <v>5</v>
      </c>
      <c r="G137" s="35">
        <v>250986.5</v>
      </c>
      <c r="H137" s="36">
        <v>10</v>
      </c>
    </row>
    <row r="138" spans="1:8" ht="12" outlineLevel="2" x14ac:dyDescent="0.2">
      <c r="A138" s="69"/>
      <c r="B138" s="31" t="s">
        <v>148</v>
      </c>
      <c r="C138" s="32">
        <v>25753.82</v>
      </c>
      <c r="D138" s="33">
        <v>1</v>
      </c>
      <c r="E138" s="46">
        <v>122217.12</v>
      </c>
      <c r="F138" s="45">
        <v>4</v>
      </c>
      <c r="G138" s="35">
        <v>147970.94</v>
      </c>
      <c r="H138" s="36">
        <v>5</v>
      </c>
    </row>
    <row r="139" spans="1:8" ht="21" x14ac:dyDescent="0.2">
      <c r="A139" s="66" t="s">
        <v>180</v>
      </c>
      <c r="B139" s="66" t="s">
        <v>28</v>
      </c>
      <c r="C139" s="67">
        <v>3666931</v>
      </c>
      <c r="D139" s="70">
        <v>139</v>
      </c>
      <c r="E139" s="67">
        <v>-1024230.8</v>
      </c>
      <c r="F139" s="68">
        <v>-39</v>
      </c>
      <c r="G139" s="67">
        <v>2642700.2000000002</v>
      </c>
      <c r="H139" s="68">
        <v>100</v>
      </c>
    </row>
    <row r="140" spans="1:8" ht="12" outlineLevel="2" x14ac:dyDescent="0.2">
      <c r="A140" s="69"/>
      <c r="B140" s="31" t="s">
        <v>138</v>
      </c>
      <c r="C140" s="32">
        <v>316569.58</v>
      </c>
      <c r="D140" s="33">
        <v>12</v>
      </c>
      <c r="E140" s="46">
        <v>-130294.07</v>
      </c>
      <c r="F140" s="45">
        <v>-5</v>
      </c>
      <c r="G140" s="35">
        <v>186275.51</v>
      </c>
      <c r="H140" s="36">
        <v>7</v>
      </c>
    </row>
    <row r="141" spans="1:8" ht="12" outlineLevel="2" x14ac:dyDescent="0.2">
      <c r="A141" s="69"/>
      <c r="B141" s="31" t="s">
        <v>139</v>
      </c>
      <c r="C141" s="32">
        <v>316569.58</v>
      </c>
      <c r="D141" s="33">
        <v>12</v>
      </c>
      <c r="E141" s="46">
        <v>-237771.01</v>
      </c>
      <c r="F141" s="45">
        <v>-9</v>
      </c>
      <c r="G141" s="35">
        <v>78798.570000000007</v>
      </c>
      <c r="H141" s="36">
        <v>3</v>
      </c>
    </row>
    <row r="142" spans="1:8" ht="12" outlineLevel="2" x14ac:dyDescent="0.2">
      <c r="A142" s="69"/>
      <c r="B142" s="31" t="s">
        <v>140</v>
      </c>
      <c r="C142" s="32">
        <v>316569.58</v>
      </c>
      <c r="D142" s="33">
        <v>12</v>
      </c>
      <c r="E142" s="46">
        <v>-131902.19</v>
      </c>
      <c r="F142" s="45">
        <v>-5</v>
      </c>
      <c r="G142" s="35">
        <v>184667.39</v>
      </c>
      <c r="H142" s="36">
        <v>7</v>
      </c>
    </row>
    <row r="143" spans="1:8" ht="12" outlineLevel="2" x14ac:dyDescent="0.2">
      <c r="A143" s="69"/>
      <c r="B143" s="31" t="s">
        <v>141</v>
      </c>
      <c r="C143" s="32">
        <v>316569.58</v>
      </c>
      <c r="D143" s="33">
        <v>12</v>
      </c>
      <c r="E143" s="46">
        <v>-158972.44</v>
      </c>
      <c r="F143" s="45">
        <v>-6</v>
      </c>
      <c r="G143" s="35">
        <v>157597.14000000001</v>
      </c>
      <c r="H143" s="36">
        <v>6</v>
      </c>
    </row>
    <row r="144" spans="1:8" ht="12" outlineLevel="2" x14ac:dyDescent="0.2">
      <c r="A144" s="69"/>
      <c r="B144" s="31" t="s">
        <v>142</v>
      </c>
      <c r="C144" s="32">
        <v>316569.58</v>
      </c>
      <c r="D144" s="33">
        <v>12</v>
      </c>
      <c r="E144" s="46">
        <v>-210700.76</v>
      </c>
      <c r="F144" s="45">
        <v>-8</v>
      </c>
      <c r="G144" s="35">
        <v>105868.82</v>
      </c>
      <c r="H144" s="36">
        <v>4</v>
      </c>
    </row>
    <row r="145" spans="1:8" ht="12" outlineLevel="2" x14ac:dyDescent="0.2">
      <c r="A145" s="69"/>
      <c r="B145" s="31" t="s">
        <v>143</v>
      </c>
      <c r="C145" s="32">
        <v>316569.58</v>
      </c>
      <c r="D145" s="33">
        <v>12</v>
      </c>
      <c r="E145" s="46">
        <v>-130294.07</v>
      </c>
      <c r="F145" s="45">
        <v>-5</v>
      </c>
      <c r="G145" s="35">
        <v>186275.51</v>
      </c>
      <c r="H145" s="36">
        <v>7</v>
      </c>
    </row>
    <row r="146" spans="1:8" outlineLevel="2" x14ac:dyDescent="0.2">
      <c r="A146" s="69"/>
      <c r="B146" s="31" t="s">
        <v>150</v>
      </c>
      <c r="C146" s="32">
        <v>316569.58</v>
      </c>
      <c r="D146" s="33">
        <v>12</v>
      </c>
      <c r="E146" s="32">
        <v>-1375.3</v>
      </c>
      <c r="F146" s="32">
        <v>0</v>
      </c>
      <c r="G146" s="35">
        <v>315194.28000000003</v>
      </c>
      <c r="H146" s="36">
        <v>12</v>
      </c>
    </row>
    <row r="147" spans="1:8" ht="12" outlineLevel="2" x14ac:dyDescent="0.2">
      <c r="A147" s="69"/>
      <c r="B147" s="31" t="s">
        <v>144</v>
      </c>
      <c r="C147" s="32">
        <v>316569.58</v>
      </c>
      <c r="D147" s="33">
        <v>12</v>
      </c>
      <c r="E147" s="46">
        <v>-22920.959999999999</v>
      </c>
      <c r="F147" s="47">
        <v>-1</v>
      </c>
      <c r="G147" s="35">
        <v>293648.62</v>
      </c>
      <c r="H147" s="36">
        <v>11</v>
      </c>
    </row>
    <row r="148" spans="1:8" ht="12" outlineLevel="2" x14ac:dyDescent="0.2">
      <c r="A148" s="69"/>
      <c r="B148" s="31" t="s">
        <v>145</v>
      </c>
      <c r="C148" s="32">
        <v>316569.58</v>
      </c>
      <c r="D148" s="33">
        <v>12</v>
      </c>
      <c r="E148" s="46">
        <v>0</v>
      </c>
      <c r="F148" s="45">
        <v>0</v>
      </c>
      <c r="G148" s="35">
        <v>316569.58</v>
      </c>
      <c r="H148" s="36">
        <v>12</v>
      </c>
    </row>
    <row r="149" spans="1:8" ht="12" outlineLevel="2" x14ac:dyDescent="0.2">
      <c r="A149" s="69"/>
      <c r="B149" s="31" t="s">
        <v>146</v>
      </c>
      <c r="C149" s="32">
        <v>316569.58</v>
      </c>
      <c r="D149" s="33">
        <v>12</v>
      </c>
      <c r="E149" s="46">
        <v>0</v>
      </c>
      <c r="F149" s="45">
        <v>0</v>
      </c>
      <c r="G149" s="35">
        <v>316569.58</v>
      </c>
      <c r="H149" s="36">
        <v>12</v>
      </c>
    </row>
    <row r="150" spans="1:8" ht="12" outlineLevel="2" x14ac:dyDescent="0.2">
      <c r="A150" s="69"/>
      <c r="B150" s="31" t="s">
        <v>147</v>
      </c>
      <c r="C150" s="32">
        <v>316569.58</v>
      </c>
      <c r="D150" s="33">
        <v>12</v>
      </c>
      <c r="E150" s="46">
        <v>0</v>
      </c>
      <c r="F150" s="45">
        <v>0</v>
      </c>
      <c r="G150" s="35">
        <v>316569.58</v>
      </c>
      <c r="H150" s="36">
        <v>12</v>
      </c>
    </row>
    <row r="151" spans="1:8" ht="12" outlineLevel="2" x14ac:dyDescent="0.2">
      <c r="A151" s="69"/>
      <c r="B151" s="31" t="s">
        <v>148</v>
      </c>
      <c r="C151" s="32">
        <v>184665.62</v>
      </c>
      <c r="D151" s="33">
        <v>7</v>
      </c>
      <c r="E151" s="46">
        <v>0</v>
      </c>
      <c r="F151" s="45">
        <v>0</v>
      </c>
      <c r="G151" s="35">
        <v>184665.62</v>
      </c>
      <c r="H151" s="36">
        <v>7</v>
      </c>
    </row>
    <row r="152" spans="1:8" ht="21" x14ac:dyDescent="0.2">
      <c r="A152" s="66" t="s">
        <v>181</v>
      </c>
      <c r="B152" s="66" t="s">
        <v>31</v>
      </c>
      <c r="C152" s="67">
        <v>184667.39</v>
      </c>
      <c r="D152" s="70">
        <v>7</v>
      </c>
      <c r="E152" s="67">
        <v>157597.14000000001</v>
      </c>
      <c r="F152" s="68">
        <v>6</v>
      </c>
      <c r="G152" s="67">
        <v>342264.53</v>
      </c>
      <c r="H152" s="68">
        <v>13</v>
      </c>
    </row>
    <row r="153" spans="1:8" ht="12" outlineLevel="2" x14ac:dyDescent="0.2">
      <c r="A153" s="69"/>
      <c r="B153" s="31" t="s">
        <v>138</v>
      </c>
      <c r="C153" s="32">
        <v>52532.38</v>
      </c>
      <c r="D153" s="33">
        <v>2</v>
      </c>
      <c r="E153" s="46">
        <v>0</v>
      </c>
      <c r="F153" s="47">
        <v>0</v>
      </c>
      <c r="G153" s="35">
        <v>52532.38</v>
      </c>
      <c r="H153" s="36">
        <v>2</v>
      </c>
    </row>
    <row r="154" spans="1:8" ht="12" outlineLevel="2" x14ac:dyDescent="0.2">
      <c r="A154" s="69"/>
      <c r="B154" s="31" t="s">
        <v>140</v>
      </c>
      <c r="C154" s="44"/>
      <c r="D154" s="44"/>
      <c r="E154" s="46">
        <v>0</v>
      </c>
      <c r="F154" s="47">
        <v>0</v>
      </c>
      <c r="G154" s="35">
        <v>0</v>
      </c>
      <c r="H154" s="36">
        <v>0</v>
      </c>
    </row>
    <row r="155" spans="1:8" ht="12" outlineLevel="2" x14ac:dyDescent="0.2">
      <c r="A155" s="69"/>
      <c r="B155" s="31" t="s">
        <v>141</v>
      </c>
      <c r="C155" s="32">
        <v>53336.44</v>
      </c>
      <c r="D155" s="33">
        <v>2</v>
      </c>
      <c r="E155" s="46">
        <v>0</v>
      </c>
      <c r="F155" s="47">
        <v>0</v>
      </c>
      <c r="G155" s="35">
        <v>53336.44</v>
      </c>
      <c r="H155" s="36">
        <v>2</v>
      </c>
    </row>
    <row r="156" spans="1:8" ht="12" outlineLevel="2" x14ac:dyDescent="0.2">
      <c r="A156" s="69"/>
      <c r="B156" s="31" t="s">
        <v>142</v>
      </c>
      <c r="C156" s="32">
        <v>78798.570000000007</v>
      </c>
      <c r="D156" s="33">
        <v>3</v>
      </c>
      <c r="E156" s="46">
        <v>0</v>
      </c>
      <c r="F156" s="47">
        <v>0</v>
      </c>
      <c r="G156" s="35">
        <v>78798.570000000007</v>
      </c>
      <c r="H156" s="36">
        <v>3</v>
      </c>
    </row>
    <row r="157" spans="1:8" ht="12" outlineLevel="2" x14ac:dyDescent="0.2">
      <c r="A157" s="69"/>
      <c r="B157" s="31" t="s">
        <v>143</v>
      </c>
      <c r="C157" s="44"/>
      <c r="D157" s="44"/>
      <c r="E157" s="46">
        <v>105064.76</v>
      </c>
      <c r="F157" s="47">
        <v>4</v>
      </c>
      <c r="G157" s="35">
        <v>105064.76</v>
      </c>
      <c r="H157" s="36">
        <v>4</v>
      </c>
    </row>
    <row r="158" spans="1:8" ht="12" outlineLevel="2" x14ac:dyDescent="0.2">
      <c r="A158" s="69"/>
      <c r="B158" s="31" t="s">
        <v>150</v>
      </c>
      <c r="C158" s="44"/>
      <c r="D158" s="44"/>
      <c r="E158" s="46">
        <v>52532.38</v>
      </c>
      <c r="F158" s="47">
        <v>2</v>
      </c>
      <c r="G158" s="35">
        <v>52532.38</v>
      </c>
      <c r="H158" s="36">
        <v>2</v>
      </c>
    </row>
    <row r="159" spans="1:8" ht="21" x14ac:dyDescent="0.2">
      <c r="A159" s="66" t="s">
        <v>182</v>
      </c>
      <c r="B159" s="66" t="s">
        <v>32</v>
      </c>
      <c r="C159" s="67">
        <v>52532.38</v>
      </c>
      <c r="D159" s="70">
        <v>2</v>
      </c>
      <c r="E159" s="67">
        <v>53336.44</v>
      </c>
      <c r="F159" s="68">
        <v>2</v>
      </c>
      <c r="G159" s="67">
        <v>105868.82</v>
      </c>
      <c r="H159" s="68">
        <v>4</v>
      </c>
    </row>
    <row r="160" spans="1:8" ht="12" outlineLevel="2" x14ac:dyDescent="0.2">
      <c r="A160" s="69"/>
      <c r="B160" s="31" t="s">
        <v>139</v>
      </c>
      <c r="C160" s="32">
        <v>26266.19</v>
      </c>
      <c r="D160" s="33">
        <v>1</v>
      </c>
      <c r="E160" s="46">
        <v>0</v>
      </c>
      <c r="F160" s="47">
        <v>0</v>
      </c>
      <c r="G160" s="35">
        <v>26266.19</v>
      </c>
      <c r="H160" s="36">
        <v>1</v>
      </c>
    </row>
    <row r="161" spans="1:8" ht="12" outlineLevel="2" x14ac:dyDescent="0.2">
      <c r="A161" s="69"/>
      <c r="B161" s="31" t="s">
        <v>140</v>
      </c>
      <c r="C161" s="44"/>
      <c r="D161" s="44"/>
      <c r="E161" s="46">
        <v>0</v>
      </c>
      <c r="F161" s="47">
        <v>0</v>
      </c>
      <c r="G161" s="35">
        <v>0</v>
      </c>
      <c r="H161" s="36">
        <v>0</v>
      </c>
    </row>
    <row r="162" spans="1:8" ht="12" outlineLevel="2" x14ac:dyDescent="0.2">
      <c r="A162" s="69"/>
      <c r="B162" s="31" t="s">
        <v>142</v>
      </c>
      <c r="C162" s="32">
        <v>26266.19</v>
      </c>
      <c r="D162" s="33">
        <v>1</v>
      </c>
      <c r="E162" s="46">
        <v>0</v>
      </c>
      <c r="F162" s="47">
        <v>0</v>
      </c>
      <c r="G162" s="35">
        <v>26266.19</v>
      </c>
      <c r="H162" s="36">
        <v>1</v>
      </c>
    </row>
    <row r="163" spans="1:8" ht="12" outlineLevel="2" x14ac:dyDescent="0.2">
      <c r="A163" s="69"/>
      <c r="B163" s="31" t="s">
        <v>143</v>
      </c>
      <c r="C163" s="44"/>
      <c r="D163" s="44"/>
      <c r="E163" s="46">
        <v>27070.25</v>
      </c>
      <c r="F163" s="47">
        <v>1</v>
      </c>
      <c r="G163" s="35">
        <v>27070.25</v>
      </c>
      <c r="H163" s="36">
        <v>1</v>
      </c>
    </row>
    <row r="164" spans="1:8" ht="12" outlineLevel="2" x14ac:dyDescent="0.2">
      <c r="A164" s="69"/>
      <c r="B164" s="31" t="s">
        <v>150</v>
      </c>
      <c r="C164" s="44"/>
      <c r="D164" s="44"/>
      <c r="E164" s="46">
        <v>26266.19</v>
      </c>
      <c r="F164" s="47">
        <v>1</v>
      </c>
      <c r="G164" s="35">
        <v>26266.19</v>
      </c>
      <c r="H164" s="36">
        <v>1</v>
      </c>
    </row>
    <row r="165" spans="1:8" ht="21" x14ac:dyDescent="0.2">
      <c r="A165" s="66" t="s">
        <v>214</v>
      </c>
      <c r="B165" s="66" t="s">
        <v>34</v>
      </c>
      <c r="C165" s="67">
        <v>128704.35</v>
      </c>
      <c r="D165" s="70">
        <v>5</v>
      </c>
      <c r="E165" s="67">
        <v>51481.74</v>
      </c>
      <c r="F165" s="68">
        <v>2</v>
      </c>
      <c r="G165" s="67">
        <v>180186.09</v>
      </c>
      <c r="H165" s="68">
        <v>7</v>
      </c>
    </row>
    <row r="166" spans="1:8" ht="12" outlineLevel="2" x14ac:dyDescent="0.2">
      <c r="A166" s="69"/>
      <c r="B166" s="31" t="s">
        <v>138</v>
      </c>
      <c r="C166" s="32">
        <v>77222.61</v>
      </c>
      <c r="D166" s="33">
        <v>3</v>
      </c>
      <c r="E166" s="46">
        <v>0</v>
      </c>
      <c r="F166" s="47">
        <v>0</v>
      </c>
      <c r="G166" s="35">
        <v>77222.61</v>
      </c>
      <c r="H166" s="36">
        <v>3</v>
      </c>
    </row>
    <row r="167" spans="1:8" ht="12" outlineLevel="2" x14ac:dyDescent="0.2">
      <c r="A167" s="69"/>
      <c r="B167" s="31" t="s">
        <v>139</v>
      </c>
      <c r="C167" s="32">
        <v>25740.87</v>
      </c>
      <c r="D167" s="33">
        <v>1</v>
      </c>
      <c r="E167" s="46">
        <v>0</v>
      </c>
      <c r="F167" s="47">
        <v>0</v>
      </c>
      <c r="G167" s="35">
        <v>25740.87</v>
      </c>
      <c r="H167" s="36">
        <v>1</v>
      </c>
    </row>
    <row r="168" spans="1:8" ht="12" outlineLevel="2" x14ac:dyDescent="0.2">
      <c r="A168" s="69"/>
      <c r="B168" s="31" t="s">
        <v>140</v>
      </c>
      <c r="C168" s="32">
        <v>25740.87</v>
      </c>
      <c r="D168" s="33">
        <v>1</v>
      </c>
      <c r="E168" s="46">
        <v>0</v>
      </c>
      <c r="F168" s="47">
        <v>0</v>
      </c>
      <c r="G168" s="35">
        <v>25740.87</v>
      </c>
      <c r="H168" s="36">
        <v>1</v>
      </c>
    </row>
    <row r="169" spans="1:8" ht="12" outlineLevel="2" x14ac:dyDescent="0.2">
      <c r="A169" s="69"/>
      <c r="B169" s="31" t="s">
        <v>143</v>
      </c>
      <c r="C169" s="44"/>
      <c r="D169" s="44"/>
      <c r="E169" s="46">
        <v>25740.87</v>
      </c>
      <c r="F169" s="47">
        <v>1</v>
      </c>
      <c r="G169" s="35">
        <v>25740.87</v>
      </c>
      <c r="H169" s="36">
        <v>1</v>
      </c>
    </row>
    <row r="170" spans="1:8" ht="12" outlineLevel="2" x14ac:dyDescent="0.2">
      <c r="A170" s="69"/>
      <c r="B170" s="31" t="s">
        <v>150</v>
      </c>
      <c r="C170" s="44"/>
      <c r="D170" s="44"/>
      <c r="E170" s="46">
        <v>25740.87</v>
      </c>
      <c r="F170" s="47">
        <v>1</v>
      </c>
      <c r="G170" s="35">
        <v>25740.87</v>
      </c>
      <c r="H170" s="36">
        <v>1</v>
      </c>
    </row>
    <row r="171" spans="1:8" ht="21" x14ac:dyDescent="0.2">
      <c r="A171" s="66" t="s">
        <v>186</v>
      </c>
      <c r="B171" s="66" t="s">
        <v>37</v>
      </c>
      <c r="C171" s="67">
        <v>292144.33</v>
      </c>
      <c r="D171" s="70">
        <v>11</v>
      </c>
      <c r="E171" s="67">
        <v>105064.76</v>
      </c>
      <c r="F171" s="68">
        <v>4</v>
      </c>
      <c r="G171" s="67">
        <v>397209.09</v>
      </c>
      <c r="H171" s="68">
        <v>15</v>
      </c>
    </row>
    <row r="172" spans="1:8" outlineLevel="2" x14ac:dyDescent="0.2">
      <c r="A172" s="69"/>
      <c r="B172" s="31" t="s">
        <v>138</v>
      </c>
      <c r="C172" s="32">
        <v>80406.69</v>
      </c>
      <c r="D172" s="33">
        <v>3</v>
      </c>
      <c r="E172" s="32">
        <v>0</v>
      </c>
      <c r="F172" s="34">
        <v>0</v>
      </c>
      <c r="G172" s="35">
        <v>80406.69</v>
      </c>
      <c r="H172" s="36">
        <v>3</v>
      </c>
    </row>
    <row r="173" spans="1:8" ht="12" outlineLevel="2" x14ac:dyDescent="0.2">
      <c r="A173" s="69"/>
      <c r="B173" s="31" t="s">
        <v>139</v>
      </c>
      <c r="C173" s="32">
        <v>105064.76</v>
      </c>
      <c r="D173" s="33">
        <v>4</v>
      </c>
      <c r="E173" s="46">
        <v>0</v>
      </c>
      <c r="F173" s="47">
        <v>0</v>
      </c>
      <c r="G173" s="35">
        <v>105064.76</v>
      </c>
      <c r="H173" s="36">
        <v>4</v>
      </c>
    </row>
    <row r="174" spans="1:8" ht="12" outlineLevel="2" x14ac:dyDescent="0.2">
      <c r="A174" s="69"/>
      <c r="B174" s="31" t="s">
        <v>140</v>
      </c>
      <c r="C174" s="44"/>
      <c r="D174" s="44"/>
      <c r="E174" s="46">
        <v>0</v>
      </c>
      <c r="F174" s="47">
        <v>0</v>
      </c>
      <c r="G174" s="35">
        <v>0</v>
      </c>
      <c r="H174" s="36">
        <v>0</v>
      </c>
    </row>
    <row r="175" spans="1:8" ht="12" outlineLevel="2" x14ac:dyDescent="0.2">
      <c r="A175" s="69"/>
      <c r="B175" s="31" t="s">
        <v>141</v>
      </c>
      <c r="C175" s="32">
        <v>53336.44</v>
      </c>
      <c r="D175" s="33">
        <v>2</v>
      </c>
      <c r="E175" s="46">
        <v>0</v>
      </c>
      <c r="F175" s="47">
        <v>0</v>
      </c>
      <c r="G175" s="35">
        <v>53336.44</v>
      </c>
      <c r="H175" s="36">
        <v>2</v>
      </c>
    </row>
    <row r="176" spans="1:8" ht="12" outlineLevel="2" x14ac:dyDescent="0.2">
      <c r="A176" s="69"/>
      <c r="B176" s="31" t="s">
        <v>142</v>
      </c>
      <c r="C176" s="32">
        <v>53336.44</v>
      </c>
      <c r="D176" s="33">
        <v>2</v>
      </c>
      <c r="E176" s="46">
        <v>0</v>
      </c>
      <c r="F176" s="47">
        <v>0</v>
      </c>
      <c r="G176" s="35">
        <v>53336.44</v>
      </c>
      <c r="H176" s="36">
        <v>2</v>
      </c>
    </row>
    <row r="177" spans="1:8" outlineLevel="2" x14ac:dyDescent="0.2">
      <c r="A177" s="69"/>
      <c r="B177" s="31" t="s">
        <v>150</v>
      </c>
      <c r="C177" s="44"/>
      <c r="D177" s="44"/>
      <c r="E177" s="32">
        <v>0</v>
      </c>
      <c r="F177" s="34">
        <v>0</v>
      </c>
      <c r="G177" s="35">
        <v>0</v>
      </c>
      <c r="H177" s="36">
        <v>0</v>
      </c>
    </row>
    <row r="178" spans="1:8" outlineLevel="2" x14ac:dyDescent="0.2">
      <c r="A178" s="69"/>
      <c r="B178" s="31" t="s">
        <v>144</v>
      </c>
      <c r="C178" s="44"/>
      <c r="D178" s="44"/>
      <c r="E178" s="32">
        <v>105064.76</v>
      </c>
      <c r="F178" s="34">
        <v>4</v>
      </c>
      <c r="G178" s="35">
        <v>105064.76</v>
      </c>
      <c r="H178" s="36">
        <v>4</v>
      </c>
    </row>
    <row r="179" spans="1:8" ht="21" x14ac:dyDescent="0.2">
      <c r="A179" s="66" t="s">
        <v>194</v>
      </c>
      <c r="B179" s="66" t="s">
        <v>39</v>
      </c>
      <c r="C179" s="67">
        <v>315998.34000000003</v>
      </c>
      <c r="D179" s="70">
        <v>12</v>
      </c>
      <c r="E179" s="67">
        <v>158401.20000000001</v>
      </c>
      <c r="F179" s="68">
        <v>6</v>
      </c>
      <c r="G179" s="67">
        <v>474399.54</v>
      </c>
      <c r="H179" s="68">
        <v>18</v>
      </c>
    </row>
    <row r="180" spans="1:8" ht="12" outlineLevel="2" x14ac:dyDescent="0.2">
      <c r="A180" s="69"/>
      <c r="B180" s="31" t="s">
        <v>138</v>
      </c>
      <c r="C180" s="32">
        <v>132135.01</v>
      </c>
      <c r="D180" s="33">
        <v>5</v>
      </c>
      <c r="E180" s="46">
        <v>0</v>
      </c>
      <c r="F180" s="47">
        <v>0</v>
      </c>
      <c r="G180" s="35">
        <v>132135.01</v>
      </c>
      <c r="H180" s="36">
        <v>5</v>
      </c>
    </row>
    <row r="181" spans="1:8" ht="12" outlineLevel="2" x14ac:dyDescent="0.2">
      <c r="A181" s="69"/>
      <c r="B181" s="31" t="s">
        <v>139</v>
      </c>
      <c r="C181" s="32">
        <v>78798.570000000007</v>
      </c>
      <c r="D181" s="33">
        <v>3</v>
      </c>
      <c r="E181" s="46">
        <v>0</v>
      </c>
      <c r="F181" s="47">
        <v>0</v>
      </c>
      <c r="G181" s="35">
        <v>78798.570000000007</v>
      </c>
      <c r="H181" s="36">
        <v>3</v>
      </c>
    </row>
    <row r="182" spans="1:8" ht="12" outlineLevel="2" x14ac:dyDescent="0.2">
      <c r="A182" s="69"/>
      <c r="B182" s="31" t="s">
        <v>140</v>
      </c>
      <c r="C182" s="32">
        <v>26266.19</v>
      </c>
      <c r="D182" s="33">
        <v>1</v>
      </c>
      <c r="E182" s="46">
        <v>0</v>
      </c>
      <c r="F182" s="47">
        <v>0</v>
      </c>
      <c r="G182" s="35">
        <v>26266.19</v>
      </c>
      <c r="H182" s="36">
        <v>1</v>
      </c>
    </row>
    <row r="183" spans="1:8" ht="12" outlineLevel="2" x14ac:dyDescent="0.2">
      <c r="A183" s="69"/>
      <c r="B183" s="31" t="s">
        <v>141</v>
      </c>
      <c r="C183" s="32">
        <v>52532.38</v>
      </c>
      <c r="D183" s="33">
        <v>2</v>
      </c>
      <c r="E183" s="46">
        <v>0</v>
      </c>
      <c r="F183" s="47">
        <v>0</v>
      </c>
      <c r="G183" s="35">
        <v>52532.38</v>
      </c>
      <c r="H183" s="36">
        <v>2</v>
      </c>
    </row>
    <row r="184" spans="1:8" ht="12" outlineLevel="2" x14ac:dyDescent="0.2">
      <c r="A184" s="69"/>
      <c r="B184" s="31" t="s">
        <v>142</v>
      </c>
      <c r="C184" s="32">
        <v>26266.19</v>
      </c>
      <c r="D184" s="33">
        <v>1</v>
      </c>
      <c r="E184" s="46">
        <v>0</v>
      </c>
      <c r="F184" s="47">
        <v>0</v>
      </c>
      <c r="G184" s="35">
        <v>26266.19</v>
      </c>
      <c r="H184" s="36">
        <v>1</v>
      </c>
    </row>
    <row r="185" spans="1:8" ht="12" outlineLevel="2" x14ac:dyDescent="0.2">
      <c r="A185" s="69"/>
      <c r="B185" s="31" t="s">
        <v>143</v>
      </c>
      <c r="C185" s="44"/>
      <c r="D185" s="44"/>
      <c r="E185" s="46">
        <v>27070.25</v>
      </c>
      <c r="F185" s="47">
        <v>1</v>
      </c>
      <c r="G185" s="35">
        <v>27070.25</v>
      </c>
      <c r="H185" s="36">
        <v>1</v>
      </c>
    </row>
    <row r="186" spans="1:8" ht="12" outlineLevel="2" x14ac:dyDescent="0.2">
      <c r="A186" s="69"/>
      <c r="B186" s="31" t="s">
        <v>150</v>
      </c>
      <c r="C186" s="44"/>
      <c r="D186" s="44"/>
      <c r="E186" s="46">
        <v>131330.95000000001</v>
      </c>
      <c r="F186" s="47">
        <v>5</v>
      </c>
      <c r="G186" s="35">
        <v>131330.95000000001</v>
      </c>
      <c r="H186" s="36">
        <v>5</v>
      </c>
    </row>
    <row r="187" spans="1:8" ht="21" x14ac:dyDescent="0.2">
      <c r="A187" s="66" t="s">
        <v>195</v>
      </c>
      <c r="B187" s="66" t="s">
        <v>40</v>
      </c>
      <c r="C187" s="67">
        <v>1839362</v>
      </c>
      <c r="D187" s="70">
        <v>70</v>
      </c>
      <c r="E187" s="67">
        <v>53457.75</v>
      </c>
      <c r="F187" s="68">
        <v>2</v>
      </c>
      <c r="G187" s="67">
        <v>1892819.75</v>
      </c>
      <c r="H187" s="68">
        <v>72</v>
      </c>
    </row>
    <row r="188" spans="1:8" ht="12" outlineLevel="2" x14ac:dyDescent="0.2">
      <c r="A188" s="69"/>
      <c r="B188" s="31" t="s">
        <v>138</v>
      </c>
      <c r="C188" s="32">
        <v>157659.6</v>
      </c>
      <c r="D188" s="33">
        <v>6</v>
      </c>
      <c r="E188" s="46">
        <v>-52594.84</v>
      </c>
      <c r="F188" s="47">
        <v>-2</v>
      </c>
      <c r="G188" s="35">
        <v>105064.76</v>
      </c>
      <c r="H188" s="36">
        <v>4</v>
      </c>
    </row>
    <row r="189" spans="1:8" outlineLevel="2" x14ac:dyDescent="0.2">
      <c r="A189" s="69"/>
      <c r="B189" s="31" t="s">
        <v>139</v>
      </c>
      <c r="C189" s="32">
        <v>157659.6</v>
      </c>
      <c r="D189" s="33">
        <v>6</v>
      </c>
      <c r="E189" s="32">
        <v>0</v>
      </c>
      <c r="F189" s="34">
        <v>0</v>
      </c>
      <c r="G189" s="35">
        <v>157659.6</v>
      </c>
      <c r="H189" s="36">
        <v>6</v>
      </c>
    </row>
    <row r="190" spans="1:8" ht="12" outlineLevel="2" x14ac:dyDescent="0.2">
      <c r="A190" s="69"/>
      <c r="B190" s="31" t="s">
        <v>140</v>
      </c>
      <c r="C190" s="32">
        <v>157659.6</v>
      </c>
      <c r="D190" s="33">
        <v>6</v>
      </c>
      <c r="E190" s="46">
        <v>-130714.27</v>
      </c>
      <c r="F190" s="47">
        <v>-4</v>
      </c>
      <c r="G190" s="35">
        <v>26945.33</v>
      </c>
      <c r="H190" s="36">
        <v>2</v>
      </c>
    </row>
    <row r="191" spans="1:8" outlineLevel="2" x14ac:dyDescent="0.2">
      <c r="A191" s="69"/>
      <c r="B191" s="31" t="s">
        <v>141</v>
      </c>
      <c r="C191" s="32">
        <v>157659.6</v>
      </c>
      <c r="D191" s="33">
        <v>6</v>
      </c>
      <c r="E191" s="32">
        <v>-124.92</v>
      </c>
      <c r="F191" s="34">
        <v>-1</v>
      </c>
      <c r="G191" s="35">
        <v>157534.68</v>
      </c>
      <c r="H191" s="36">
        <v>5</v>
      </c>
    </row>
    <row r="192" spans="1:8" outlineLevel="2" x14ac:dyDescent="0.2">
      <c r="A192" s="69"/>
      <c r="B192" s="31" t="s">
        <v>142</v>
      </c>
      <c r="C192" s="32">
        <v>157659.6</v>
      </c>
      <c r="D192" s="33">
        <v>6</v>
      </c>
      <c r="E192" s="32">
        <v>0</v>
      </c>
      <c r="F192" s="34">
        <v>0</v>
      </c>
      <c r="G192" s="35">
        <v>157659.6</v>
      </c>
      <c r="H192" s="36">
        <v>6</v>
      </c>
    </row>
    <row r="193" spans="1:8" ht="12" outlineLevel="2" x14ac:dyDescent="0.2">
      <c r="A193" s="69"/>
      <c r="B193" s="31" t="s">
        <v>143</v>
      </c>
      <c r="C193" s="32">
        <v>157659.6</v>
      </c>
      <c r="D193" s="33">
        <v>6</v>
      </c>
      <c r="E193" s="46">
        <v>-52615.66</v>
      </c>
      <c r="F193" s="47">
        <v>-2</v>
      </c>
      <c r="G193" s="35">
        <v>105043.94</v>
      </c>
      <c r="H193" s="36">
        <v>4</v>
      </c>
    </row>
    <row r="194" spans="1:8" ht="12" outlineLevel="2" x14ac:dyDescent="0.2">
      <c r="A194" s="69"/>
      <c r="B194" s="31" t="s">
        <v>150</v>
      </c>
      <c r="C194" s="32">
        <v>157659.6</v>
      </c>
      <c r="D194" s="33">
        <v>6</v>
      </c>
      <c r="E194" s="46">
        <v>-52553.2</v>
      </c>
      <c r="F194" s="47">
        <v>-2</v>
      </c>
      <c r="G194" s="35">
        <v>105106.4</v>
      </c>
      <c r="H194" s="36">
        <v>4</v>
      </c>
    </row>
    <row r="195" spans="1:8" ht="12" outlineLevel="2" x14ac:dyDescent="0.2">
      <c r="A195" s="69"/>
      <c r="B195" s="31" t="s">
        <v>144</v>
      </c>
      <c r="C195" s="32">
        <v>157659.6</v>
      </c>
      <c r="D195" s="33">
        <v>6</v>
      </c>
      <c r="E195" s="46">
        <v>-52553.2</v>
      </c>
      <c r="F195" s="47">
        <v>-2</v>
      </c>
      <c r="G195" s="35">
        <v>105106.4</v>
      </c>
      <c r="H195" s="36">
        <v>4</v>
      </c>
    </row>
    <row r="196" spans="1:8" outlineLevel="2" x14ac:dyDescent="0.2">
      <c r="A196" s="69"/>
      <c r="B196" s="31" t="s">
        <v>145</v>
      </c>
      <c r="C196" s="32">
        <v>157659.6</v>
      </c>
      <c r="D196" s="33">
        <v>6</v>
      </c>
      <c r="E196" s="32">
        <v>98653.47</v>
      </c>
      <c r="F196" s="34">
        <v>3</v>
      </c>
      <c r="G196" s="35">
        <v>256313.07</v>
      </c>
      <c r="H196" s="36">
        <v>9</v>
      </c>
    </row>
    <row r="197" spans="1:8" outlineLevel="2" x14ac:dyDescent="0.2">
      <c r="A197" s="69"/>
      <c r="B197" s="31" t="s">
        <v>146</v>
      </c>
      <c r="C197" s="32">
        <v>157659.6</v>
      </c>
      <c r="D197" s="33">
        <v>6</v>
      </c>
      <c r="E197" s="32">
        <v>98653.47</v>
      </c>
      <c r="F197" s="34">
        <v>3</v>
      </c>
      <c r="G197" s="35">
        <v>256313.07</v>
      </c>
      <c r="H197" s="36">
        <v>9</v>
      </c>
    </row>
    <row r="198" spans="1:8" outlineLevel="2" x14ac:dyDescent="0.2">
      <c r="A198" s="69"/>
      <c r="B198" s="31" t="s">
        <v>147</v>
      </c>
      <c r="C198" s="32">
        <v>157659.6</v>
      </c>
      <c r="D198" s="33">
        <v>6</v>
      </c>
      <c r="E198" s="32">
        <v>98653.47</v>
      </c>
      <c r="F198" s="34">
        <v>3</v>
      </c>
      <c r="G198" s="35">
        <v>256313.07</v>
      </c>
      <c r="H198" s="36">
        <v>9</v>
      </c>
    </row>
    <row r="199" spans="1:8" outlineLevel="2" x14ac:dyDescent="0.2">
      <c r="A199" s="69"/>
      <c r="B199" s="31" t="s">
        <v>148</v>
      </c>
      <c r="C199" s="32">
        <v>105106.4</v>
      </c>
      <c r="D199" s="33">
        <v>4</v>
      </c>
      <c r="E199" s="32">
        <v>98653.43</v>
      </c>
      <c r="F199" s="34">
        <v>6</v>
      </c>
      <c r="G199" s="35">
        <v>203759.83</v>
      </c>
      <c r="H199" s="36">
        <v>10</v>
      </c>
    </row>
    <row r="200" spans="1:8" x14ac:dyDescent="0.2">
      <c r="A200" s="66" t="s">
        <v>188</v>
      </c>
      <c r="B200" s="66" t="s">
        <v>41</v>
      </c>
      <c r="C200" s="67">
        <v>334631.31</v>
      </c>
      <c r="D200" s="70">
        <v>13</v>
      </c>
      <c r="E200" s="67">
        <v>362736.12</v>
      </c>
      <c r="F200" s="68">
        <v>14</v>
      </c>
      <c r="G200" s="67">
        <v>697367.43</v>
      </c>
      <c r="H200" s="68">
        <v>27</v>
      </c>
    </row>
    <row r="201" spans="1:8" outlineLevel="2" collapsed="1" x14ac:dyDescent="0.2">
      <c r="A201" s="69"/>
      <c r="B201" s="31" t="s">
        <v>138</v>
      </c>
      <c r="C201" s="32">
        <v>180186.09</v>
      </c>
      <c r="D201" s="33">
        <v>7</v>
      </c>
      <c r="E201" s="32">
        <v>0</v>
      </c>
      <c r="F201" s="34">
        <v>0</v>
      </c>
      <c r="G201" s="35">
        <v>180186.09</v>
      </c>
      <c r="H201" s="36">
        <v>7</v>
      </c>
    </row>
    <row r="202" spans="1:8" ht="12" outlineLevel="2" x14ac:dyDescent="0.2">
      <c r="A202" s="69"/>
      <c r="B202" s="31" t="s">
        <v>139</v>
      </c>
      <c r="C202" s="32">
        <v>102963.48</v>
      </c>
      <c r="D202" s="33">
        <v>4</v>
      </c>
      <c r="E202" s="46">
        <v>0</v>
      </c>
      <c r="F202" s="47">
        <v>0</v>
      </c>
      <c r="G202" s="35">
        <v>102963.48</v>
      </c>
      <c r="H202" s="36">
        <v>4</v>
      </c>
    </row>
    <row r="203" spans="1:8" ht="12" outlineLevel="2" x14ac:dyDescent="0.2">
      <c r="A203" s="69"/>
      <c r="B203" s="31" t="s">
        <v>140</v>
      </c>
      <c r="C203" s="32">
        <v>25740.87</v>
      </c>
      <c r="D203" s="33">
        <v>1</v>
      </c>
      <c r="E203" s="46">
        <v>0</v>
      </c>
      <c r="F203" s="47">
        <v>0</v>
      </c>
      <c r="G203" s="35">
        <v>25740.87</v>
      </c>
      <c r="H203" s="36">
        <v>1</v>
      </c>
    </row>
    <row r="204" spans="1:8" outlineLevel="2" x14ac:dyDescent="0.2">
      <c r="A204" s="69"/>
      <c r="B204" s="31" t="s">
        <v>141</v>
      </c>
      <c r="C204" s="32">
        <v>25740.87</v>
      </c>
      <c r="D204" s="33">
        <v>1</v>
      </c>
      <c r="E204" s="32">
        <v>0</v>
      </c>
      <c r="F204" s="34">
        <v>0</v>
      </c>
      <c r="G204" s="35">
        <v>25740.87</v>
      </c>
      <c r="H204" s="36">
        <v>1</v>
      </c>
    </row>
    <row r="205" spans="1:8" outlineLevel="2" x14ac:dyDescent="0.2">
      <c r="A205" s="69"/>
      <c r="B205" s="31" t="s">
        <v>142</v>
      </c>
      <c r="C205" s="44"/>
      <c r="D205" s="44"/>
      <c r="E205" s="32">
        <v>0</v>
      </c>
      <c r="F205" s="34">
        <v>0</v>
      </c>
      <c r="G205" s="35">
        <v>0</v>
      </c>
      <c r="H205" s="36">
        <v>0</v>
      </c>
    </row>
    <row r="206" spans="1:8" outlineLevel="2" x14ac:dyDescent="0.2">
      <c r="A206" s="69"/>
      <c r="B206" s="31" t="s">
        <v>143</v>
      </c>
      <c r="C206" s="44"/>
      <c r="D206" s="44"/>
      <c r="E206" s="32">
        <v>0</v>
      </c>
      <c r="F206" s="34">
        <v>0</v>
      </c>
      <c r="G206" s="35">
        <v>0</v>
      </c>
      <c r="H206" s="36">
        <v>0</v>
      </c>
    </row>
    <row r="207" spans="1:8" outlineLevel="2" x14ac:dyDescent="0.2">
      <c r="A207" s="69"/>
      <c r="B207" s="31" t="s">
        <v>150</v>
      </c>
      <c r="C207" s="44"/>
      <c r="D207" s="44"/>
      <c r="E207" s="32">
        <v>0</v>
      </c>
      <c r="F207" s="34">
        <v>0</v>
      </c>
      <c r="G207" s="35">
        <v>0</v>
      </c>
      <c r="H207" s="36">
        <v>0</v>
      </c>
    </row>
    <row r="208" spans="1:8" outlineLevel="2" x14ac:dyDescent="0.2">
      <c r="A208" s="69"/>
      <c r="B208" s="31" t="s">
        <v>144</v>
      </c>
      <c r="C208" s="44"/>
      <c r="D208" s="44"/>
      <c r="E208" s="32">
        <v>362736.12</v>
      </c>
      <c r="F208" s="34">
        <v>14</v>
      </c>
      <c r="G208" s="35">
        <v>362736.12</v>
      </c>
      <c r="H208" s="36">
        <v>14</v>
      </c>
    </row>
    <row r="209" spans="1:8" x14ac:dyDescent="0.2">
      <c r="A209" s="66" t="s">
        <v>189</v>
      </c>
      <c r="B209" s="66" t="s">
        <v>42</v>
      </c>
      <c r="C209" s="67">
        <v>51481.74</v>
      </c>
      <c r="D209" s="70">
        <v>2</v>
      </c>
      <c r="E209" s="67">
        <v>78798.570000000007</v>
      </c>
      <c r="F209" s="67">
        <v>3</v>
      </c>
      <c r="G209" s="67">
        <v>130280.31</v>
      </c>
      <c r="H209" s="68">
        <v>5</v>
      </c>
    </row>
    <row r="210" spans="1:8" outlineLevel="2" collapsed="1" x14ac:dyDescent="0.2">
      <c r="A210" s="69"/>
      <c r="B210" s="31" t="s">
        <v>138</v>
      </c>
      <c r="C210" s="32">
        <v>25740.87</v>
      </c>
      <c r="D210" s="33">
        <v>1</v>
      </c>
      <c r="E210" s="32">
        <v>0</v>
      </c>
      <c r="F210" s="34">
        <v>0</v>
      </c>
      <c r="G210" s="35">
        <v>25740.87</v>
      </c>
      <c r="H210" s="36">
        <v>1</v>
      </c>
    </row>
    <row r="211" spans="1:8" outlineLevel="2" x14ac:dyDescent="0.2">
      <c r="A211" s="69"/>
      <c r="B211" s="31" t="s">
        <v>140</v>
      </c>
      <c r="C211" s="44"/>
      <c r="D211" s="44"/>
      <c r="E211" s="32">
        <v>0</v>
      </c>
      <c r="F211" s="34">
        <v>0</v>
      </c>
      <c r="G211" s="35">
        <v>0</v>
      </c>
      <c r="H211" s="36">
        <v>0</v>
      </c>
    </row>
    <row r="212" spans="1:8" outlineLevel="2" x14ac:dyDescent="0.2">
      <c r="A212" s="69"/>
      <c r="B212" s="31" t="s">
        <v>141</v>
      </c>
      <c r="C212" s="32">
        <v>25740.87</v>
      </c>
      <c r="D212" s="33">
        <v>1</v>
      </c>
      <c r="E212" s="32">
        <v>0</v>
      </c>
      <c r="F212" s="34">
        <v>0</v>
      </c>
      <c r="G212" s="35">
        <v>25740.87</v>
      </c>
      <c r="H212" s="36">
        <v>1</v>
      </c>
    </row>
    <row r="213" spans="1:8" outlineLevel="2" x14ac:dyDescent="0.2">
      <c r="A213" s="69"/>
      <c r="B213" s="31" t="s">
        <v>142</v>
      </c>
      <c r="C213" s="44"/>
      <c r="D213" s="44"/>
      <c r="E213" s="32">
        <v>0</v>
      </c>
      <c r="F213" s="34">
        <v>0</v>
      </c>
      <c r="G213" s="35">
        <v>0</v>
      </c>
      <c r="H213" s="36">
        <v>0</v>
      </c>
    </row>
    <row r="214" spans="1:8" outlineLevel="2" x14ac:dyDescent="0.2">
      <c r="A214" s="69"/>
      <c r="B214" s="31" t="s">
        <v>143</v>
      </c>
      <c r="C214" s="44"/>
      <c r="D214" s="44"/>
      <c r="E214" s="32">
        <v>52269.72</v>
      </c>
      <c r="F214" s="34">
        <v>2</v>
      </c>
      <c r="G214" s="35">
        <v>52269.72</v>
      </c>
      <c r="H214" s="36">
        <v>2</v>
      </c>
    </row>
    <row r="215" spans="1:8" outlineLevel="2" x14ac:dyDescent="0.2">
      <c r="A215" s="69"/>
      <c r="B215" s="31" t="s">
        <v>150</v>
      </c>
      <c r="C215" s="44"/>
      <c r="D215" s="44"/>
      <c r="E215" s="32">
        <v>26528.85</v>
      </c>
      <c r="F215" s="34">
        <v>1</v>
      </c>
      <c r="G215" s="35">
        <v>26528.85</v>
      </c>
      <c r="H215" s="36">
        <v>1</v>
      </c>
    </row>
    <row r="216" spans="1:8" x14ac:dyDescent="0.2">
      <c r="A216" s="66" t="s">
        <v>215</v>
      </c>
      <c r="B216" s="66" t="s">
        <v>43</v>
      </c>
      <c r="C216" s="67">
        <v>51481.74</v>
      </c>
      <c r="D216" s="70">
        <v>2</v>
      </c>
      <c r="E216" s="67">
        <v>51481.74</v>
      </c>
      <c r="F216" s="68">
        <v>2</v>
      </c>
      <c r="G216" s="67">
        <v>102963.48</v>
      </c>
      <c r="H216" s="68">
        <v>4</v>
      </c>
    </row>
    <row r="217" spans="1:8" outlineLevel="2" collapsed="1" x14ac:dyDescent="0.2">
      <c r="A217" s="69"/>
      <c r="B217" s="31" t="s">
        <v>138</v>
      </c>
      <c r="C217" s="32">
        <v>25740.87</v>
      </c>
      <c r="D217" s="33">
        <v>1</v>
      </c>
      <c r="E217" s="32">
        <v>0</v>
      </c>
      <c r="F217" s="34">
        <v>0</v>
      </c>
      <c r="G217" s="35">
        <v>25740.87</v>
      </c>
      <c r="H217" s="36">
        <v>1</v>
      </c>
    </row>
    <row r="218" spans="1:8" outlineLevel="2" x14ac:dyDescent="0.2">
      <c r="A218" s="69"/>
      <c r="B218" s="31" t="s">
        <v>139</v>
      </c>
      <c r="C218" s="32">
        <v>25740.87</v>
      </c>
      <c r="D218" s="33">
        <v>1</v>
      </c>
      <c r="E218" s="32">
        <v>0</v>
      </c>
      <c r="F218" s="34">
        <v>0</v>
      </c>
      <c r="G218" s="35">
        <v>25740.87</v>
      </c>
      <c r="H218" s="36">
        <v>1</v>
      </c>
    </row>
    <row r="219" spans="1:8" outlineLevel="2" x14ac:dyDescent="0.2">
      <c r="A219" s="69"/>
      <c r="B219" s="31" t="s">
        <v>140</v>
      </c>
      <c r="C219" s="44"/>
      <c r="D219" s="44"/>
      <c r="E219" s="32">
        <v>0</v>
      </c>
      <c r="F219" s="34">
        <v>0</v>
      </c>
      <c r="G219" s="35">
        <v>0</v>
      </c>
      <c r="H219" s="36">
        <v>0</v>
      </c>
    </row>
    <row r="220" spans="1:8" outlineLevel="2" x14ac:dyDescent="0.2">
      <c r="A220" s="69"/>
      <c r="B220" s="31" t="s">
        <v>143</v>
      </c>
      <c r="C220" s="44"/>
      <c r="D220" s="44"/>
      <c r="E220" s="32">
        <v>51481.74</v>
      </c>
      <c r="F220" s="34">
        <v>2</v>
      </c>
      <c r="G220" s="35">
        <v>51481.74</v>
      </c>
      <c r="H220" s="36">
        <v>2</v>
      </c>
    </row>
    <row r="221" spans="1:8" x14ac:dyDescent="0.2">
      <c r="A221" s="175" t="s">
        <v>216</v>
      </c>
      <c r="B221" s="175"/>
      <c r="C221" s="67">
        <v>531918404.87</v>
      </c>
      <c r="D221" s="68">
        <v>18409</v>
      </c>
      <c r="E221" s="67">
        <v>-75610753.280000001</v>
      </c>
      <c r="F221" s="68">
        <v>-2845</v>
      </c>
      <c r="G221" s="67">
        <v>456307651.58999997</v>
      </c>
      <c r="H221" s="68">
        <v>15564</v>
      </c>
    </row>
  </sheetData>
  <mergeCells count="8">
    <mergeCell ref="A221:B22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56"/>
  <sheetViews>
    <sheetView view="pageBreakPreview" zoomScale="170" zoomScaleNormal="115" zoomScaleSheetLayoutView="1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" sqref="F1:H1"/>
    </sheetView>
  </sheetViews>
  <sheetFormatPr defaultColWidth="10.6640625" defaultRowHeight="11.25" outlineLevelRow="3" x14ac:dyDescent="0.2"/>
  <cols>
    <col min="1" max="1" width="8" style="65" customWidth="1"/>
    <col min="2" max="2" width="30.33203125" style="65" customWidth="1"/>
    <col min="3" max="3" width="13.83203125" style="65" customWidth="1"/>
    <col min="4" max="4" width="11.1640625" style="65" customWidth="1"/>
    <col min="5" max="5" width="13.83203125" style="73" customWidth="1"/>
    <col min="6" max="6" width="11.1640625" style="73" customWidth="1"/>
    <col min="7" max="7" width="13.83203125" style="73" customWidth="1"/>
    <col min="8" max="8" width="11.1640625" style="73" customWidth="1"/>
    <col min="9" max="246" width="10.6640625" style="65"/>
    <col min="247" max="247" width="8" style="65" customWidth="1"/>
    <col min="248" max="248" width="30.33203125" style="65" customWidth="1"/>
    <col min="249" max="249" width="14.6640625" style="65" customWidth="1"/>
    <col min="250" max="250" width="9.6640625" style="65" customWidth="1"/>
    <col min="251" max="251" width="14.6640625" style="65" customWidth="1"/>
    <col min="252" max="252" width="9.6640625" style="65" customWidth="1"/>
    <col min="253" max="253" width="14.6640625" style="65" customWidth="1"/>
    <col min="254" max="254" width="9.6640625" style="65" customWidth="1"/>
    <col min="255" max="255" width="14.6640625" style="65" customWidth="1"/>
    <col min="256" max="256" width="9.6640625" style="65" customWidth="1"/>
    <col min="257" max="257" width="14.6640625" style="65" customWidth="1"/>
    <col min="258" max="258" width="9.6640625" style="65" customWidth="1"/>
    <col min="259" max="259" width="14.6640625" style="65" customWidth="1"/>
    <col min="260" max="260" width="10.6640625" style="65" customWidth="1"/>
    <col min="261" max="261" width="14.83203125" style="65" customWidth="1"/>
    <col min="262" max="264" width="10.6640625" style="65" customWidth="1"/>
    <col min="265" max="502" width="10.6640625" style="65"/>
    <col min="503" max="503" width="8" style="65" customWidth="1"/>
    <col min="504" max="504" width="30.33203125" style="65" customWidth="1"/>
    <col min="505" max="505" width="14.6640625" style="65" customWidth="1"/>
    <col min="506" max="506" width="9.6640625" style="65" customWidth="1"/>
    <col min="507" max="507" width="14.6640625" style="65" customWidth="1"/>
    <col min="508" max="508" width="9.6640625" style="65" customWidth="1"/>
    <col min="509" max="509" width="14.6640625" style="65" customWidth="1"/>
    <col min="510" max="510" width="9.6640625" style="65" customWidth="1"/>
    <col min="511" max="511" width="14.6640625" style="65" customWidth="1"/>
    <col min="512" max="512" width="9.6640625" style="65" customWidth="1"/>
    <col min="513" max="513" width="14.6640625" style="65" customWidth="1"/>
    <col min="514" max="514" width="9.6640625" style="65" customWidth="1"/>
    <col min="515" max="515" width="14.6640625" style="65" customWidth="1"/>
    <col min="516" max="516" width="10.6640625" style="65" customWidth="1"/>
    <col min="517" max="517" width="14.83203125" style="65" customWidth="1"/>
    <col min="518" max="520" width="10.6640625" style="65" customWidth="1"/>
    <col min="521" max="758" width="10.6640625" style="65"/>
    <col min="759" max="759" width="8" style="65" customWidth="1"/>
    <col min="760" max="760" width="30.33203125" style="65" customWidth="1"/>
    <col min="761" max="761" width="14.6640625" style="65" customWidth="1"/>
    <col min="762" max="762" width="9.6640625" style="65" customWidth="1"/>
    <col min="763" max="763" width="14.6640625" style="65" customWidth="1"/>
    <col min="764" max="764" width="9.6640625" style="65" customWidth="1"/>
    <col min="765" max="765" width="14.6640625" style="65" customWidth="1"/>
    <col min="766" max="766" width="9.6640625" style="65" customWidth="1"/>
    <col min="767" max="767" width="14.6640625" style="65" customWidth="1"/>
    <col min="768" max="768" width="9.6640625" style="65" customWidth="1"/>
    <col min="769" max="769" width="14.6640625" style="65" customWidth="1"/>
    <col min="770" max="770" width="9.6640625" style="65" customWidth="1"/>
    <col min="771" max="771" width="14.6640625" style="65" customWidth="1"/>
    <col min="772" max="772" width="10.6640625" style="65" customWidth="1"/>
    <col min="773" max="773" width="14.83203125" style="65" customWidth="1"/>
    <col min="774" max="776" width="10.6640625" style="65" customWidth="1"/>
    <col min="777" max="1014" width="10.6640625" style="65"/>
    <col min="1015" max="1015" width="8" style="65" customWidth="1"/>
    <col min="1016" max="1016" width="30.33203125" style="65" customWidth="1"/>
    <col min="1017" max="1017" width="14.6640625" style="65" customWidth="1"/>
    <col min="1018" max="1018" width="9.6640625" style="65" customWidth="1"/>
    <col min="1019" max="1019" width="14.6640625" style="65" customWidth="1"/>
    <col min="1020" max="1020" width="9.6640625" style="65" customWidth="1"/>
    <col min="1021" max="1021" width="14.6640625" style="65" customWidth="1"/>
    <col min="1022" max="1022" width="9.6640625" style="65" customWidth="1"/>
    <col min="1023" max="1023" width="14.6640625" style="65" customWidth="1"/>
    <col min="1024" max="1024" width="9.6640625" style="65" customWidth="1"/>
    <col min="1025" max="1025" width="14.6640625" style="65" customWidth="1"/>
    <col min="1026" max="1026" width="9.6640625" style="65" customWidth="1"/>
    <col min="1027" max="1027" width="14.6640625" style="65" customWidth="1"/>
    <col min="1028" max="1028" width="10.6640625" style="65" customWidth="1"/>
    <col min="1029" max="1029" width="14.83203125" style="65" customWidth="1"/>
    <col min="1030" max="1032" width="10.6640625" style="65" customWidth="1"/>
    <col min="1033" max="1270" width="10.6640625" style="65"/>
    <col min="1271" max="1271" width="8" style="65" customWidth="1"/>
    <col min="1272" max="1272" width="30.33203125" style="65" customWidth="1"/>
    <col min="1273" max="1273" width="14.6640625" style="65" customWidth="1"/>
    <col min="1274" max="1274" width="9.6640625" style="65" customWidth="1"/>
    <col min="1275" max="1275" width="14.6640625" style="65" customWidth="1"/>
    <col min="1276" max="1276" width="9.6640625" style="65" customWidth="1"/>
    <col min="1277" max="1277" width="14.6640625" style="65" customWidth="1"/>
    <col min="1278" max="1278" width="9.6640625" style="65" customWidth="1"/>
    <col min="1279" max="1279" width="14.6640625" style="65" customWidth="1"/>
    <col min="1280" max="1280" width="9.6640625" style="65" customWidth="1"/>
    <col min="1281" max="1281" width="14.6640625" style="65" customWidth="1"/>
    <col min="1282" max="1282" width="9.6640625" style="65" customWidth="1"/>
    <col min="1283" max="1283" width="14.6640625" style="65" customWidth="1"/>
    <col min="1284" max="1284" width="10.6640625" style="65" customWidth="1"/>
    <col min="1285" max="1285" width="14.83203125" style="65" customWidth="1"/>
    <col min="1286" max="1288" width="10.6640625" style="65" customWidth="1"/>
    <col min="1289" max="1526" width="10.6640625" style="65"/>
    <col min="1527" max="1527" width="8" style="65" customWidth="1"/>
    <col min="1528" max="1528" width="30.33203125" style="65" customWidth="1"/>
    <col min="1529" max="1529" width="14.6640625" style="65" customWidth="1"/>
    <col min="1530" max="1530" width="9.6640625" style="65" customWidth="1"/>
    <col min="1531" max="1531" width="14.6640625" style="65" customWidth="1"/>
    <col min="1532" max="1532" width="9.6640625" style="65" customWidth="1"/>
    <col min="1533" max="1533" width="14.6640625" style="65" customWidth="1"/>
    <col min="1534" max="1534" width="9.6640625" style="65" customWidth="1"/>
    <col min="1535" max="1535" width="14.6640625" style="65" customWidth="1"/>
    <col min="1536" max="1536" width="9.6640625" style="65" customWidth="1"/>
    <col min="1537" max="1537" width="14.6640625" style="65" customWidth="1"/>
    <col min="1538" max="1538" width="9.6640625" style="65" customWidth="1"/>
    <col min="1539" max="1539" width="14.6640625" style="65" customWidth="1"/>
    <col min="1540" max="1540" width="10.6640625" style="65" customWidth="1"/>
    <col min="1541" max="1541" width="14.83203125" style="65" customWidth="1"/>
    <col min="1542" max="1544" width="10.6640625" style="65" customWidth="1"/>
    <col min="1545" max="1782" width="10.6640625" style="65"/>
    <col min="1783" max="1783" width="8" style="65" customWidth="1"/>
    <col min="1784" max="1784" width="30.33203125" style="65" customWidth="1"/>
    <col min="1785" max="1785" width="14.6640625" style="65" customWidth="1"/>
    <col min="1786" max="1786" width="9.6640625" style="65" customWidth="1"/>
    <col min="1787" max="1787" width="14.6640625" style="65" customWidth="1"/>
    <col min="1788" max="1788" width="9.6640625" style="65" customWidth="1"/>
    <col min="1789" max="1789" width="14.6640625" style="65" customWidth="1"/>
    <col min="1790" max="1790" width="9.6640625" style="65" customWidth="1"/>
    <col min="1791" max="1791" width="14.6640625" style="65" customWidth="1"/>
    <col min="1792" max="1792" width="9.6640625" style="65" customWidth="1"/>
    <col min="1793" max="1793" width="14.6640625" style="65" customWidth="1"/>
    <col min="1794" max="1794" width="9.6640625" style="65" customWidth="1"/>
    <col min="1795" max="1795" width="14.6640625" style="65" customWidth="1"/>
    <col min="1796" max="1796" width="10.6640625" style="65" customWidth="1"/>
    <col min="1797" max="1797" width="14.83203125" style="65" customWidth="1"/>
    <col min="1798" max="1800" width="10.6640625" style="65" customWidth="1"/>
    <col min="1801" max="2038" width="10.6640625" style="65"/>
    <col min="2039" max="2039" width="8" style="65" customWidth="1"/>
    <col min="2040" max="2040" width="30.33203125" style="65" customWidth="1"/>
    <col min="2041" max="2041" width="14.6640625" style="65" customWidth="1"/>
    <col min="2042" max="2042" width="9.6640625" style="65" customWidth="1"/>
    <col min="2043" max="2043" width="14.6640625" style="65" customWidth="1"/>
    <col min="2044" max="2044" width="9.6640625" style="65" customWidth="1"/>
    <col min="2045" max="2045" width="14.6640625" style="65" customWidth="1"/>
    <col min="2046" max="2046" width="9.6640625" style="65" customWidth="1"/>
    <col min="2047" max="2047" width="14.6640625" style="65" customWidth="1"/>
    <col min="2048" max="2048" width="9.6640625" style="65" customWidth="1"/>
    <col min="2049" max="2049" width="14.6640625" style="65" customWidth="1"/>
    <col min="2050" max="2050" width="9.6640625" style="65" customWidth="1"/>
    <col min="2051" max="2051" width="14.6640625" style="65" customWidth="1"/>
    <col min="2052" max="2052" width="10.6640625" style="65" customWidth="1"/>
    <col min="2053" max="2053" width="14.83203125" style="65" customWidth="1"/>
    <col min="2054" max="2056" width="10.6640625" style="65" customWidth="1"/>
    <col min="2057" max="2294" width="10.6640625" style="65"/>
    <col min="2295" max="2295" width="8" style="65" customWidth="1"/>
    <col min="2296" max="2296" width="30.33203125" style="65" customWidth="1"/>
    <col min="2297" max="2297" width="14.6640625" style="65" customWidth="1"/>
    <col min="2298" max="2298" width="9.6640625" style="65" customWidth="1"/>
    <col min="2299" max="2299" width="14.6640625" style="65" customWidth="1"/>
    <col min="2300" max="2300" width="9.6640625" style="65" customWidth="1"/>
    <col min="2301" max="2301" width="14.6640625" style="65" customWidth="1"/>
    <col min="2302" max="2302" width="9.6640625" style="65" customWidth="1"/>
    <col min="2303" max="2303" width="14.6640625" style="65" customWidth="1"/>
    <col min="2304" max="2304" width="9.6640625" style="65" customWidth="1"/>
    <col min="2305" max="2305" width="14.6640625" style="65" customWidth="1"/>
    <col min="2306" max="2306" width="9.6640625" style="65" customWidth="1"/>
    <col min="2307" max="2307" width="14.6640625" style="65" customWidth="1"/>
    <col min="2308" max="2308" width="10.6640625" style="65" customWidth="1"/>
    <col min="2309" max="2309" width="14.83203125" style="65" customWidth="1"/>
    <col min="2310" max="2312" width="10.6640625" style="65" customWidth="1"/>
    <col min="2313" max="2550" width="10.6640625" style="65"/>
    <col min="2551" max="2551" width="8" style="65" customWidth="1"/>
    <col min="2552" max="2552" width="30.33203125" style="65" customWidth="1"/>
    <col min="2553" max="2553" width="14.6640625" style="65" customWidth="1"/>
    <col min="2554" max="2554" width="9.6640625" style="65" customWidth="1"/>
    <col min="2555" max="2555" width="14.6640625" style="65" customWidth="1"/>
    <col min="2556" max="2556" width="9.6640625" style="65" customWidth="1"/>
    <col min="2557" max="2557" width="14.6640625" style="65" customWidth="1"/>
    <col min="2558" max="2558" width="9.6640625" style="65" customWidth="1"/>
    <col min="2559" max="2559" width="14.6640625" style="65" customWidth="1"/>
    <col min="2560" max="2560" width="9.6640625" style="65" customWidth="1"/>
    <col min="2561" max="2561" width="14.6640625" style="65" customWidth="1"/>
    <col min="2562" max="2562" width="9.6640625" style="65" customWidth="1"/>
    <col min="2563" max="2563" width="14.6640625" style="65" customWidth="1"/>
    <col min="2564" max="2564" width="10.6640625" style="65" customWidth="1"/>
    <col min="2565" max="2565" width="14.83203125" style="65" customWidth="1"/>
    <col min="2566" max="2568" width="10.6640625" style="65" customWidth="1"/>
    <col min="2569" max="2806" width="10.6640625" style="65"/>
    <col min="2807" max="2807" width="8" style="65" customWidth="1"/>
    <col min="2808" max="2808" width="30.33203125" style="65" customWidth="1"/>
    <col min="2809" max="2809" width="14.6640625" style="65" customWidth="1"/>
    <col min="2810" max="2810" width="9.6640625" style="65" customWidth="1"/>
    <col min="2811" max="2811" width="14.6640625" style="65" customWidth="1"/>
    <col min="2812" max="2812" width="9.6640625" style="65" customWidth="1"/>
    <col min="2813" max="2813" width="14.6640625" style="65" customWidth="1"/>
    <col min="2814" max="2814" width="9.6640625" style="65" customWidth="1"/>
    <col min="2815" max="2815" width="14.6640625" style="65" customWidth="1"/>
    <col min="2816" max="2816" width="9.6640625" style="65" customWidth="1"/>
    <col min="2817" max="2817" width="14.6640625" style="65" customWidth="1"/>
    <col min="2818" max="2818" width="9.6640625" style="65" customWidth="1"/>
    <col min="2819" max="2819" width="14.6640625" style="65" customWidth="1"/>
    <col min="2820" max="2820" width="10.6640625" style="65" customWidth="1"/>
    <col min="2821" max="2821" width="14.83203125" style="65" customWidth="1"/>
    <col min="2822" max="2824" width="10.6640625" style="65" customWidth="1"/>
    <col min="2825" max="3062" width="10.6640625" style="65"/>
    <col min="3063" max="3063" width="8" style="65" customWidth="1"/>
    <col min="3064" max="3064" width="30.33203125" style="65" customWidth="1"/>
    <col min="3065" max="3065" width="14.6640625" style="65" customWidth="1"/>
    <col min="3066" max="3066" width="9.6640625" style="65" customWidth="1"/>
    <col min="3067" max="3067" width="14.6640625" style="65" customWidth="1"/>
    <col min="3068" max="3068" width="9.6640625" style="65" customWidth="1"/>
    <col min="3069" max="3069" width="14.6640625" style="65" customWidth="1"/>
    <col min="3070" max="3070" width="9.6640625" style="65" customWidth="1"/>
    <col min="3071" max="3071" width="14.6640625" style="65" customWidth="1"/>
    <col min="3072" max="3072" width="9.6640625" style="65" customWidth="1"/>
    <col min="3073" max="3073" width="14.6640625" style="65" customWidth="1"/>
    <col min="3074" max="3074" width="9.6640625" style="65" customWidth="1"/>
    <col min="3075" max="3075" width="14.6640625" style="65" customWidth="1"/>
    <col min="3076" max="3076" width="10.6640625" style="65" customWidth="1"/>
    <col min="3077" max="3077" width="14.83203125" style="65" customWidth="1"/>
    <col min="3078" max="3080" width="10.6640625" style="65" customWidth="1"/>
    <col min="3081" max="3318" width="10.6640625" style="65"/>
    <col min="3319" max="3319" width="8" style="65" customWidth="1"/>
    <col min="3320" max="3320" width="30.33203125" style="65" customWidth="1"/>
    <col min="3321" max="3321" width="14.6640625" style="65" customWidth="1"/>
    <col min="3322" max="3322" width="9.6640625" style="65" customWidth="1"/>
    <col min="3323" max="3323" width="14.6640625" style="65" customWidth="1"/>
    <col min="3324" max="3324" width="9.6640625" style="65" customWidth="1"/>
    <col min="3325" max="3325" width="14.6640625" style="65" customWidth="1"/>
    <col min="3326" max="3326" width="9.6640625" style="65" customWidth="1"/>
    <col min="3327" max="3327" width="14.6640625" style="65" customWidth="1"/>
    <col min="3328" max="3328" width="9.6640625" style="65" customWidth="1"/>
    <col min="3329" max="3329" width="14.6640625" style="65" customWidth="1"/>
    <col min="3330" max="3330" width="9.6640625" style="65" customWidth="1"/>
    <col min="3331" max="3331" width="14.6640625" style="65" customWidth="1"/>
    <col min="3332" max="3332" width="10.6640625" style="65" customWidth="1"/>
    <col min="3333" max="3333" width="14.83203125" style="65" customWidth="1"/>
    <col min="3334" max="3336" width="10.6640625" style="65" customWidth="1"/>
    <col min="3337" max="3574" width="10.6640625" style="65"/>
    <col min="3575" max="3575" width="8" style="65" customWidth="1"/>
    <col min="3576" max="3576" width="30.33203125" style="65" customWidth="1"/>
    <col min="3577" max="3577" width="14.6640625" style="65" customWidth="1"/>
    <col min="3578" max="3578" width="9.6640625" style="65" customWidth="1"/>
    <col min="3579" max="3579" width="14.6640625" style="65" customWidth="1"/>
    <col min="3580" max="3580" width="9.6640625" style="65" customWidth="1"/>
    <col min="3581" max="3581" width="14.6640625" style="65" customWidth="1"/>
    <col min="3582" max="3582" width="9.6640625" style="65" customWidth="1"/>
    <col min="3583" max="3583" width="14.6640625" style="65" customWidth="1"/>
    <col min="3584" max="3584" width="9.6640625" style="65" customWidth="1"/>
    <col min="3585" max="3585" width="14.6640625" style="65" customWidth="1"/>
    <col min="3586" max="3586" width="9.6640625" style="65" customWidth="1"/>
    <col min="3587" max="3587" width="14.6640625" style="65" customWidth="1"/>
    <col min="3588" max="3588" width="10.6640625" style="65" customWidth="1"/>
    <col min="3589" max="3589" width="14.83203125" style="65" customWidth="1"/>
    <col min="3590" max="3592" width="10.6640625" style="65" customWidth="1"/>
    <col min="3593" max="3830" width="10.6640625" style="65"/>
    <col min="3831" max="3831" width="8" style="65" customWidth="1"/>
    <col min="3832" max="3832" width="30.33203125" style="65" customWidth="1"/>
    <col min="3833" max="3833" width="14.6640625" style="65" customWidth="1"/>
    <col min="3834" max="3834" width="9.6640625" style="65" customWidth="1"/>
    <col min="3835" max="3835" width="14.6640625" style="65" customWidth="1"/>
    <col min="3836" max="3836" width="9.6640625" style="65" customWidth="1"/>
    <col min="3837" max="3837" width="14.6640625" style="65" customWidth="1"/>
    <col min="3838" max="3838" width="9.6640625" style="65" customWidth="1"/>
    <col min="3839" max="3839" width="14.6640625" style="65" customWidth="1"/>
    <col min="3840" max="3840" width="9.6640625" style="65" customWidth="1"/>
    <col min="3841" max="3841" width="14.6640625" style="65" customWidth="1"/>
    <col min="3842" max="3842" width="9.6640625" style="65" customWidth="1"/>
    <col min="3843" max="3843" width="14.6640625" style="65" customWidth="1"/>
    <col min="3844" max="3844" width="10.6640625" style="65" customWidth="1"/>
    <col min="3845" max="3845" width="14.83203125" style="65" customWidth="1"/>
    <col min="3846" max="3848" width="10.6640625" style="65" customWidth="1"/>
    <col min="3849" max="4086" width="10.6640625" style="65"/>
    <col min="4087" max="4087" width="8" style="65" customWidth="1"/>
    <col min="4088" max="4088" width="30.33203125" style="65" customWidth="1"/>
    <col min="4089" max="4089" width="14.6640625" style="65" customWidth="1"/>
    <col min="4090" max="4090" width="9.6640625" style="65" customWidth="1"/>
    <col min="4091" max="4091" width="14.6640625" style="65" customWidth="1"/>
    <col min="4092" max="4092" width="9.6640625" style="65" customWidth="1"/>
    <col min="4093" max="4093" width="14.6640625" style="65" customWidth="1"/>
    <col min="4094" max="4094" width="9.6640625" style="65" customWidth="1"/>
    <col min="4095" max="4095" width="14.6640625" style="65" customWidth="1"/>
    <col min="4096" max="4096" width="9.6640625" style="65" customWidth="1"/>
    <col min="4097" max="4097" width="14.6640625" style="65" customWidth="1"/>
    <col min="4098" max="4098" width="9.6640625" style="65" customWidth="1"/>
    <col min="4099" max="4099" width="14.6640625" style="65" customWidth="1"/>
    <col min="4100" max="4100" width="10.6640625" style="65" customWidth="1"/>
    <col min="4101" max="4101" width="14.83203125" style="65" customWidth="1"/>
    <col min="4102" max="4104" width="10.6640625" style="65" customWidth="1"/>
    <col min="4105" max="4342" width="10.6640625" style="65"/>
    <col min="4343" max="4343" width="8" style="65" customWidth="1"/>
    <col min="4344" max="4344" width="30.33203125" style="65" customWidth="1"/>
    <col min="4345" max="4345" width="14.6640625" style="65" customWidth="1"/>
    <col min="4346" max="4346" width="9.6640625" style="65" customWidth="1"/>
    <col min="4347" max="4347" width="14.6640625" style="65" customWidth="1"/>
    <col min="4348" max="4348" width="9.6640625" style="65" customWidth="1"/>
    <col min="4349" max="4349" width="14.6640625" style="65" customWidth="1"/>
    <col min="4350" max="4350" width="9.6640625" style="65" customWidth="1"/>
    <col min="4351" max="4351" width="14.6640625" style="65" customWidth="1"/>
    <col min="4352" max="4352" width="9.6640625" style="65" customWidth="1"/>
    <col min="4353" max="4353" width="14.6640625" style="65" customWidth="1"/>
    <col min="4354" max="4354" width="9.6640625" style="65" customWidth="1"/>
    <col min="4355" max="4355" width="14.6640625" style="65" customWidth="1"/>
    <col min="4356" max="4356" width="10.6640625" style="65" customWidth="1"/>
    <col min="4357" max="4357" width="14.83203125" style="65" customWidth="1"/>
    <col min="4358" max="4360" width="10.6640625" style="65" customWidth="1"/>
    <col min="4361" max="4598" width="10.6640625" style="65"/>
    <col min="4599" max="4599" width="8" style="65" customWidth="1"/>
    <col min="4600" max="4600" width="30.33203125" style="65" customWidth="1"/>
    <col min="4601" max="4601" width="14.6640625" style="65" customWidth="1"/>
    <col min="4602" max="4602" width="9.6640625" style="65" customWidth="1"/>
    <col min="4603" max="4603" width="14.6640625" style="65" customWidth="1"/>
    <col min="4604" max="4604" width="9.6640625" style="65" customWidth="1"/>
    <col min="4605" max="4605" width="14.6640625" style="65" customWidth="1"/>
    <col min="4606" max="4606" width="9.6640625" style="65" customWidth="1"/>
    <col min="4607" max="4607" width="14.6640625" style="65" customWidth="1"/>
    <col min="4608" max="4608" width="9.6640625" style="65" customWidth="1"/>
    <col min="4609" max="4609" width="14.6640625" style="65" customWidth="1"/>
    <col min="4610" max="4610" width="9.6640625" style="65" customWidth="1"/>
    <col min="4611" max="4611" width="14.6640625" style="65" customWidth="1"/>
    <col min="4612" max="4612" width="10.6640625" style="65" customWidth="1"/>
    <col min="4613" max="4613" width="14.83203125" style="65" customWidth="1"/>
    <col min="4614" max="4616" width="10.6640625" style="65" customWidth="1"/>
    <col min="4617" max="4854" width="10.6640625" style="65"/>
    <col min="4855" max="4855" width="8" style="65" customWidth="1"/>
    <col min="4856" max="4856" width="30.33203125" style="65" customWidth="1"/>
    <col min="4857" max="4857" width="14.6640625" style="65" customWidth="1"/>
    <col min="4858" max="4858" width="9.6640625" style="65" customWidth="1"/>
    <col min="4859" max="4859" width="14.6640625" style="65" customWidth="1"/>
    <col min="4860" max="4860" width="9.6640625" style="65" customWidth="1"/>
    <col min="4861" max="4861" width="14.6640625" style="65" customWidth="1"/>
    <col min="4862" max="4862" width="9.6640625" style="65" customWidth="1"/>
    <col min="4863" max="4863" width="14.6640625" style="65" customWidth="1"/>
    <col min="4864" max="4864" width="9.6640625" style="65" customWidth="1"/>
    <col min="4865" max="4865" width="14.6640625" style="65" customWidth="1"/>
    <col min="4866" max="4866" width="9.6640625" style="65" customWidth="1"/>
    <col min="4867" max="4867" width="14.6640625" style="65" customWidth="1"/>
    <col min="4868" max="4868" width="10.6640625" style="65" customWidth="1"/>
    <col min="4869" max="4869" width="14.83203125" style="65" customWidth="1"/>
    <col min="4870" max="4872" width="10.6640625" style="65" customWidth="1"/>
    <col min="4873" max="5110" width="10.6640625" style="65"/>
    <col min="5111" max="5111" width="8" style="65" customWidth="1"/>
    <col min="5112" max="5112" width="30.33203125" style="65" customWidth="1"/>
    <col min="5113" max="5113" width="14.6640625" style="65" customWidth="1"/>
    <col min="5114" max="5114" width="9.6640625" style="65" customWidth="1"/>
    <col min="5115" max="5115" width="14.6640625" style="65" customWidth="1"/>
    <col min="5116" max="5116" width="9.6640625" style="65" customWidth="1"/>
    <col min="5117" max="5117" width="14.6640625" style="65" customWidth="1"/>
    <col min="5118" max="5118" width="9.6640625" style="65" customWidth="1"/>
    <col min="5119" max="5119" width="14.6640625" style="65" customWidth="1"/>
    <col min="5120" max="5120" width="9.6640625" style="65" customWidth="1"/>
    <col min="5121" max="5121" width="14.6640625" style="65" customWidth="1"/>
    <col min="5122" max="5122" width="9.6640625" style="65" customWidth="1"/>
    <col min="5123" max="5123" width="14.6640625" style="65" customWidth="1"/>
    <col min="5124" max="5124" width="10.6640625" style="65" customWidth="1"/>
    <col min="5125" max="5125" width="14.83203125" style="65" customWidth="1"/>
    <col min="5126" max="5128" width="10.6640625" style="65" customWidth="1"/>
    <col min="5129" max="5366" width="10.6640625" style="65"/>
    <col min="5367" max="5367" width="8" style="65" customWidth="1"/>
    <col min="5368" max="5368" width="30.33203125" style="65" customWidth="1"/>
    <col min="5369" max="5369" width="14.6640625" style="65" customWidth="1"/>
    <col min="5370" max="5370" width="9.6640625" style="65" customWidth="1"/>
    <col min="5371" max="5371" width="14.6640625" style="65" customWidth="1"/>
    <col min="5372" max="5372" width="9.6640625" style="65" customWidth="1"/>
    <col min="5373" max="5373" width="14.6640625" style="65" customWidth="1"/>
    <col min="5374" max="5374" width="9.6640625" style="65" customWidth="1"/>
    <col min="5375" max="5375" width="14.6640625" style="65" customWidth="1"/>
    <col min="5376" max="5376" width="9.6640625" style="65" customWidth="1"/>
    <col min="5377" max="5377" width="14.6640625" style="65" customWidth="1"/>
    <col min="5378" max="5378" width="9.6640625" style="65" customWidth="1"/>
    <col min="5379" max="5379" width="14.6640625" style="65" customWidth="1"/>
    <col min="5380" max="5380" width="10.6640625" style="65" customWidth="1"/>
    <col min="5381" max="5381" width="14.83203125" style="65" customWidth="1"/>
    <col min="5382" max="5384" width="10.6640625" style="65" customWidth="1"/>
    <col min="5385" max="5622" width="10.6640625" style="65"/>
    <col min="5623" max="5623" width="8" style="65" customWidth="1"/>
    <col min="5624" max="5624" width="30.33203125" style="65" customWidth="1"/>
    <col min="5625" max="5625" width="14.6640625" style="65" customWidth="1"/>
    <col min="5626" max="5626" width="9.6640625" style="65" customWidth="1"/>
    <col min="5627" max="5627" width="14.6640625" style="65" customWidth="1"/>
    <col min="5628" max="5628" width="9.6640625" style="65" customWidth="1"/>
    <col min="5629" max="5629" width="14.6640625" style="65" customWidth="1"/>
    <col min="5630" max="5630" width="9.6640625" style="65" customWidth="1"/>
    <col min="5631" max="5631" width="14.6640625" style="65" customWidth="1"/>
    <col min="5632" max="5632" width="9.6640625" style="65" customWidth="1"/>
    <col min="5633" max="5633" width="14.6640625" style="65" customWidth="1"/>
    <col min="5634" max="5634" width="9.6640625" style="65" customWidth="1"/>
    <col min="5635" max="5635" width="14.6640625" style="65" customWidth="1"/>
    <col min="5636" max="5636" width="10.6640625" style="65" customWidth="1"/>
    <col min="5637" max="5637" width="14.83203125" style="65" customWidth="1"/>
    <col min="5638" max="5640" width="10.6640625" style="65" customWidth="1"/>
    <col min="5641" max="5878" width="10.6640625" style="65"/>
    <col min="5879" max="5879" width="8" style="65" customWidth="1"/>
    <col min="5880" max="5880" width="30.33203125" style="65" customWidth="1"/>
    <col min="5881" max="5881" width="14.6640625" style="65" customWidth="1"/>
    <col min="5882" max="5882" width="9.6640625" style="65" customWidth="1"/>
    <col min="5883" max="5883" width="14.6640625" style="65" customWidth="1"/>
    <col min="5884" max="5884" width="9.6640625" style="65" customWidth="1"/>
    <col min="5885" max="5885" width="14.6640625" style="65" customWidth="1"/>
    <col min="5886" max="5886" width="9.6640625" style="65" customWidth="1"/>
    <col min="5887" max="5887" width="14.6640625" style="65" customWidth="1"/>
    <col min="5888" max="5888" width="9.6640625" style="65" customWidth="1"/>
    <col min="5889" max="5889" width="14.6640625" style="65" customWidth="1"/>
    <col min="5890" max="5890" width="9.6640625" style="65" customWidth="1"/>
    <col min="5891" max="5891" width="14.6640625" style="65" customWidth="1"/>
    <col min="5892" max="5892" width="10.6640625" style="65" customWidth="1"/>
    <col min="5893" max="5893" width="14.83203125" style="65" customWidth="1"/>
    <col min="5894" max="5896" width="10.6640625" style="65" customWidth="1"/>
    <col min="5897" max="6134" width="10.6640625" style="65"/>
    <col min="6135" max="6135" width="8" style="65" customWidth="1"/>
    <col min="6136" max="6136" width="30.33203125" style="65" customWidth="1"/>
    <col min="6137" max="6137" width="14.6640625" style="65" customWidth="1"/>
    <col min="6138" max="6138" width="9.6640625" style="65" customWidth="1"/>
    <col min="6139" max="6139" width="14.6640625" style="65" customWidth="1"/>
    <col min="6140" max="6140" width="9.6640625" style="65" customWidth="1"/>
    <col min="6141" max="6141" width="14.6640625" style="65" customWidth="1"/>
    <col min="6142" max="6142" width="9.6640625" style="65" customWidth="1"/>
    <col min="6143" max="6143" width="14.6640625" style="65" customWidth="1"/>
    <col min="6144" max="6144" width="9.6640625" style="65" customWidth="1"/>
    <col min="6145" max="6145" width="14.6640625" style="65" customWidth="1"/>
    <col min="6146" max="6146" width="9.6640625" style="65" customWidth="1"/>
    <col min="6147" max="6147" width="14.6640625" style="65" customWidth="1"/>
    <col min="6148" max="6148" width="10.6640625" style="65" customWidth="1"/>
    <col min="6149" max="6149" width="14.83203125" style="65" customWidth="1"/>
    <col min="6150" max="6152" width="10.6640625" style="65" customWidth="1"/>
    <col min="6153" max="6390" width="10.6640625" style="65"/>
    <col min="6391" max="6391" width="8" style="65" customWidth="1"/>
    <col min="6392" max="6392" width="30.33203125" style="65" customWidth="1"/>
    <col min="6393" max="6393" width="14.6640625" style="65" customWidth="1"/>
    <col min="6394" max="6394" width="9.6640625" style="65" customWidth="1"/>
    <col min="6395" max="6395" width="14.6640625" style="65" customWidth="1"/>
    <col min="6396" max="6396" width="9.6640625" style="65" customWidth="1"/>
    <col min="6397" max="6397" width="14.6640625" style="65" customWidth="1"/>
    <col min="6398" max="6398" width="9.6640625" style="65" customWidth="1"/>
    <col min="6399" max="6399" width="14.6640625" style="65" customWidth="1"/>
    <col min="6400" max="6400" width="9.6640625" style="65" customWidth="1"/>
    <col min="6401" max="6401" width="14.6640625" style="65" customWidth="1"/>
    <col min="6402" max="6402" width="9.6640625" style="65" customWidth="1"/>
    <col min="6403" max="6403" width="14.6640625" style="65" customWidth="1"/>
    <col min="6404" max="6404" width="10.6640625" style="65" customWidth="1"/>
    <col min="6405" max="6405" width="14.83203125" style="65" customWidth="1"/>
    <col min="6406" max="6408" width="10.6640625" style="65" customWidth="1"/>
    <col min="6409" max="6646" width="10.6640625" style="65"/>
    <col min="6647" max="6647" width="8" style="65" customWidth="1"/>
    <col min="6648" max="6648" width="30.33203125" style="65" customWidth="1"/>
    <col min="6649" max="6649" width="14.6640625" style="65" customWidth="1"/>
    <col min="6650" max="6650" width="9.6640625" style="65" customWidth="1"/>
    <col min="6651" max="6651" width="14.6640625" style="65" customWidth="1"/>
    <col min="6652" max="6652" width="9.6640625" style="65" customWidth="1"/>
    <col min="6653" max="6653" width="14.6640625" style="65" customWidth="1"/>
    <col min="6654" max="6654" width="9.6640625" style="65" customWidth="1"/>
    <col min="6655" max="6655" width="14.6640625" style="65" customWidth="1"/>
    <col min="6656" max="6656" width="9.6640625" style="65" customWidth="1"/>
    <col min="6657" max="6657" width="14.6640625" style="65" customWidth="1"/>
    <col min="6658" max="6658" width="9.6640625" style="65" customWidth="1"/>
    <col min="6659" max="6659" width="14.6640625" style="65" customWidth="1"/>
    <col min="6660" max="6660" width="10.6640625" style="65" customWidth="1"/>
    <col min="6661" max="6661" width="14.83203125" style="65" customWidth="1"/>
    <col min="6662" max="6664" width="10.6640625" style="65" customWidth="1"/>
    <col min="6665" max="6902" width="10.6640625" style="65"/>
    <col min="6903" max="6903" width="8" style="65" customWidth="1"/>
    <col min="6904" max="6904" width="30.33203125" style="65" customWidth="1"/>
    <col min="6905" max="6905" width="14.6640625" style="65" customWidth="1"/>
    <col min="6906" max="6906" width="9.6640625" style="65" customWidth="1"/>
    <col min="6907" max="6907" width="14.6640625" style="65" customWidth="1"/>
    <col min="6908" max="6908" width="9.6640625" style="65" customWidth="1"/>
    <col min="6909" max="6909" width="14.6640625" style="65" customWidth="1"/>
    <col min="6910" max="6910" width="9.6640625" style="65" customWidth="1"/>
    <col min="6911" max="6911" width="14.6640625" style="65" customWidth="1"/>
    <col min="6912" max="6912" width="9.6640625" style="65" customWidth="1"/>
    <col min="6913" max="6913" width="14.6640625" style="65" customWidth="1"/>
    <col min="6914" max="6914" width="9.6640625" style="65" customWidth="1"/>
    <col min="6915" max="6915" width="14.6640625" style="65" customWidth="1"/>
    <col min="6916" max="6916" width="10.6640625" style="65" customWidth="1"/>
    <col min="6917" max="6917" width="14.83203125" style="65" customWidth="1"/>
    <col min="6918" max="6920" width="10.6640625" style="65" customWidth="1"/>
    <col min="6921" max="7158" width="10.6640625" style="65"/>
    <col min="7159" max="7159" width="8" style="65" customWidth="1"/>
    <col min="7160" max="7160" width="30.33203125" style="65" customWidth="1"/>
    <col min="7161" max="7161" width="14.6640625" style="65" customWidth="1"/>
    <col min="7162" max="7162" width="9.6640625" style="65" customWidth="1"/>
    <col min="7163" max="7163" width="14.6640625" style="65" customWidth="1"/>
    <col min="7164" max="7164" width="9.6640625" style="65" customWidth="1"/>
    <col min="7165" max="7165" width="14.6640625" style="65" customWidth="1"/>
    <col min="7166" max="7166" width="9.6640625" style="65" customWidth="1"/>
    <col min="7167" max="7167" width="14.6640625" style="65" customWidth="1"/>
    <col min="7168" max="7168" width="9.6640625" style="65" customWidth="1"/>
    <col min="7169" max="7169" width="14.6640625" style="65" customWidth="1"/>
    <col min="7170" max="7170" width="9.6640625" style="65" customWidth="1"/>
    <col min="7171" max="7171" width="14.6640625" style="65" customWidth="1"/>
    <col min="7172" max="7172" width="10.6640625" style="65" customWidth="1"/>
    <col min="7173" max="7173" width="14.83203125" style="65" customWidth="1"/>
    <col min="7174" max="7176" width="10.6640625" style="65" customWidth="1"/>
    <col min="7177" max="7414" width="10.6640625" style="65"/>
    <col min="7415" max="7415" width="8" style="65" customWidth="1"/>
    <col min="7416" max="7416" width="30.33203125" style="65" customWidth="1"/>
    <col min="7417" max="7417" width="14.6640625" style="65" customWidth="1"/>
    <col min="7418" max="7418" width="9.6640625" style="65" customWidth="1"/>
    <col min="7419" max="7419" width="14.6640625" style="65" customWidth="1"/>
    <col min="7420" max="7420" width="9.6640625" style="65" customWidth="1"/>
    <col min="7421" max="7421" width="14.6640625" style="65" customWidth="1"/>
    <col min="7422" max="7422" width="9.6640625" style="65" customWidth="1"/>
    <col min="7423" max="7423" width="14.6640625" style="65" customWidth="1"/>
    <col min="7424" max="7424" width="9.6640625" style="65" customWidth="1"/>
    <col min="7425" max="7425" width="14.6640625" style="65" customWidth="1"/>
    <col min="7426" max="7426" width="9.6640625" style="65" customWidth="1"/>
    <col min="7427" max="7427" width="14.6640625" style="65" customWidth="1"/>
    <col min="7428" max="7428" width="10.6640625" style="65" customWidth="1"/>
    <col min="7429" max="7429" width="14.83203125" style="65" customWidth="1"/>
    <col min="7430" max="7432" width="10.6640625" style="65" customWidth="1"/>
    <col min="7433" max="7670" width="10.6640625" style="65"/>
    <col min="7671" max="7671" width="8" style="65" customWidth="1"/>
    <col min="7672" max="7672" width="30.33203125" style="65" customWidth="1"/>
    <col min="7673" max="7673" width="14.6640625" style="65" customWidth="1"/>
    <col min="7674" max="7674" width="9.6640625" style="65" customWidth="1"/>
    <col min="7675" max="7675" width="14.6640625" style="65" customWidth="1"/>
    <col min="7676" max="7676" width="9.6640625" style="65" customWidth="1"/>
    <col min="7677" max="7677" width="14.6640625" style="65" customWidth="1"/>
    <col min="7678" max="7678" width="9.6640625" style="65" customWidth="1"/>
    <col min="7679" max="7679" width="14.6640625" style="65" customWidth="1"/>
    <col min="7680" max="7680" width="9.6640625" style="65" customWidth="1"/>
    <col min="7681" max="7681" width="14.6640625" style="65" customWidth="1"/>
    <col min="7682" max="7682" width="9.6640625" style="65" customWidth="1"/>
    <col min="7683" max="7683" width="14.6640625" style="65" customWidth="1"/>
    <col min="7684" max="7684" width="10.6640625" style="65" customWidth="1"/>
    <col min="7685" max="7685" width="14.83203125" style="65" customWidth="1"/>
    <col min="7686" max="7688" width="10.6640625" style="65" customWidth="1"/>
    <col min="7689" max="7926" width="10.6640625" style="65"/>
    <col min="7927" max="7927" width="8" style="65" customWidth="1"/>
    <col min="7928" max="7928" width="30.33203125" style="65" customWidth="1"/>
    <col min="7929" max="7929" width="14.6640625" style="65" customWidth="1"/>
    <col min="7930" max="7930" width="9.6640625" style="65" customWidth="1"/>
    <col min="7931" max="7931" width="14.6640625" style="65" customWidth="1"/>
    <col min="7932" max="7932" width="9.6640625" style="65" customWidth="1"/>
    <col min="7933" max="7933" width="14.6640625" style="65" customWidth="1"/>
    <col min="7934" max="7934" width="9.6640625" style="65" customWidth="1"/>
    <col min="7935" max="7935" width="14.6640625" style="65" customWidth="1"/>
    <col min="7936" max="7936" width="9.6640625" style="65" customWidth="1"/>
    <col min="7937" max="7937" width="14.6640625" style="65" customWidth="1"/>
    <col min="7938" max="7938" width="9.6640625" style="65" customWidth="1"/>
    <col min="7939" max="7939" width="14.6640625" style="65" customWidth="1"/>
    <col min="7940" max="7940" width="10.6640625" style="65" customWidth="1"/>
    <col min="7941" max="7941" width="14.83203125" style="65" customWidth="1"/>
    <col min="7942" max="7944" width="10.6640625" style="65" customWidth="1"/>
    <col min="7945" max="8182" width="10.6640625" style="65"/>
    <col min="8183" max="8183" width="8" style="65" customWidth="1"/>
    <col min="8184" max="8184" width="30.33203125" style="65" customWidth="1"/>
    <col min="8185" max="8185" width="14.6640625" style="65" customWidth="1"/>
    <col min="8186" max="8186" width="9.6640625" style="65" customWidth="1"/>
    <col min="8187" max="8187" width="14.6640625" style="65" customWidth="1"/>
    <col min="8188" max="8188" width="9.6640625" style="65" customWidth="1"/>
    <col min="8189" max="8189" width="14.6640625" style="65" customWidth="1"/>
    <col min="8190" max="8190" width="9.6640625" style="65" customWidth="1"/>
    <col min="8191" max="8191" width="14.6640625" style="65" customWidth="1"/>
    <col min="8192" max="8192" width="9.6640625" style="65" customWidth="1"/>
    <col min="8193" max="8193" width="14.6640625" style="65" customWidth="1"/>
    <col min="8194" max="8194" width="9.6640625" style="65" customWidth="1"/>
    <col min="8195" max="8195" width="14.6640625" style="65" customWidth="1"/>
    <col min="8196" max="8196" width="10.6640625" style="65" customWidth="1"/>
    <col min="8197" max="8197" width="14.83203125" style="65" customWidth="1"/>
    <col min="8198" max="8200" width="10.6640625" style="65" customWidth="1"/>
    <col min="8201" max="8438" width="10.6640625" style="65"/>
    <col min="8439" max="8439" width="8" style="65" customWidth="1"/>
    <col min="8440" max="8440" width="30.33203125" style="65" customWidth="1"/>
    <col min="8441" max="8441" width="14.6640625" style="65" customWidth="1"/>
    <col min="8442" max="8442" width="9.6640625" style="65" customWidth="1"/>
    <col min="8443" max="8443" width="14.6640625" style="65" customWidth="1"/>
    <col min="8444" max="8444" width="9.6640625" style="65" customWidth="1"/>
    <col min="8445" max="8445" width="14.6640625" style="65" customWidth="1"/>
    <col min="8446" max="8446" width="9.6640625" style="65" customWidth="1"/>
    <col min="8447" max="8447" width="14.6640625" style="65" customWidth="1"/>
    <col min="8448" max="8448" width="9.6640625" style="65" customWidth="1"/>
    <col min="8449" max="8449" width="14.6640625" style="65" customWidth="1"/>
    <col min="8450" max="8450" width="9.6640625" style="65" customWidth="1"/>
    <col min="8451" max="8451" width="14.6640625" style="65" customWidth="1"/>
    <col min="8452" max="8452" width="10.6640625" style="65" customWidth="1"/>
    <col min="8453" max="8453" width="14.83203125" style="65" customWidth="1"/>
    <col min="8454" max="8456" width="10.6640625" style="65" customWidth="1"/>
    <col min="8457" max="8694" width="10.6640625" style="65"/>
    <col min="8695" max="8695" width="8" style="65" customWidth="1"/>
    <col min="8696" max="8696" width="30.33203125" style="65" customWidth="1"/>
    <col min="8697" max="8697" width="14.6640625" style="65" customWidth="1"/>
    <col min="8698" max="8698" width="9.6640625" style="65" customWidth="1"/>
    <col min="8699" max="8699" width="14.6640625" style="65" customWidth="1"/>
    <col min="8700" max="8700" width="9.6640625" style="65" customWidth="1"/>
    <col min="8701" max="8701" width="14.6640625" style="65" customWidth="1"/>
    <col min="8702" max="8702" width="9.6640625" style="65" customWidth="1"/>
    <col min="8703" max="8703" width="14.6640625" style="65" customWidth="1"/>
    <col min="8704" max="8704" width="9.6640625" style="65" customWidth="1"/>
    <col min="8705" max="8705" width="14.6640625" style="65" customWidth="1"/>
    <col min="8706" max="8706" width="9.6640625" style="65" customWidth="1"/>
    <col min="8707" max="8707" width="14.6640625" style="65" customWidth="1"/>
    <col min="8708" max="8708" width="10.6640625" style="65" customWidth="1"/>
    <col min="8709" max="8709" width="14.83203125" style="65" customWidth="1"/>
    <col min="8710" max="8712" width="10.6640625" style="65" customWidth="1"/>
    <col min="8713" max="8950" width="10.6640625" style="65"/>
    <col min="8951" max="8951" width="8" style="65" customWidth="1"/>
    <col min="8952" max="8952" width="30.33203125" style="65" customWidth="1"/>
    <col min="8953" max="8953" width="14.6640625" style="65" customWidth="1"/>
    <col min="8954" max="8954" width="9.6640625" style="65" customWidth="1"/>
    <col min="8955" max="8955" width="14.6640625" style="65" customWidth="1"/>
    <col min="8956" max="8956" width="9.6640625" style="65" customWidth="1"/>
    <col min="8957" max="8957" width="14.6640625" style="65" customWidth="1"/>
    <col min="8958" max="8958" width="9.6640625" style="65" customWidth="1"/>
    <col min="8959" max="8959" width="14.6640625" style="65" customWidth="1"/>
    <col min="8960" max="8960" width="9.6640625" style="65" customWidth="1"/>
    <col min="8961" max="8961" width="14.6640625" style="65" customWidth="1"/>
    <col min="8962" max="8962" width="9.6640625" style="65" customWidth="1"/>
    <col min="8963" max="8963" width="14.6640625" style="65" customWidth="1"/>
    <col min="8964" max="8964" width="10.6640625" style="65" customWidth="1"/>
    <col min="8965" max="8965" width="14.83203125" style="65" customWidth="1"/>
    <col min="8966" max="8968" width="10.6640625" style="65" customWidth="1"/>
    <col min="8969" max="9206" width="10.6640625" style="65"/>
    <col min="9207" max="9207" width="8" style="65" customWidth="1"/>
    <col min="9208" max="9208" width="30.33203125" style="65" customWidth="1"/>
    <col min="9209" max="9209" width="14.6640625" style="65" customWidth="1"/>
    <col min="9210" max="9210" width="9.6640625" style="65" customWidth="1"/>
    <col min="9211" max="9211" width="14.6640625" style="65" customWidth="1"/>
    <col min="9212" max="9212" width="9.6640625" style="65" customWidth="1"/>
    <col min="9213" max="9213" width="14.6640625" style="65" customWidth="1"/>
    <col min="9214" max="9214" width="9.6640625" style="65" customWidth="1"/>
    <col min="9215" max="9215" width="14.6640625" style="65" customWidth="1"/>
    <col min="9216" max="9216" width="9.6640625" style="65" customWidth="1"/>
    <col min="9217" max="9217" width="14.6640625" style="65" customWidth="1"/>
    <col min="9218" max="9218" width="9.6640625" style="65" customWidth="1"/>
    <col min="9219" max="9219" width="14.6640625" style="65" customWidth="1"/>
    <col min="9220" max="9220" width="10.6640625" style="65" customWidth="1"/>
    <col min="9221" max="9221" width="14.83203125" style="65" customWidth="1"/>
    <col min="9222" max="9224" width="10.6640625" style="65" customWidth="1"/>
    <col min="9225" max="9462" width="10.6640625" style="65"/>
    <col min="9463" max="9463" width="8" style="65" customWidth="1"/>
    <col min="9464" max="9464" width="30.33203125" style="65" customWidth="1"/>
    <col min="9465" max="9465" width="14.6640625" style="65" customWidth="1"/>
    <col min="9466" max="9466" width="9.6640625" style="65" customWidth="1"/>
    <col min="9467" max="9467" width="14.6640625" style="65" customWidth="1"/>
    <col min="9468" max="9468" width="9.6640625" style="65" customWidth="1"/>
    <col min="9469" max="9469" width="14.6640625" style="65" customWidth="1"/>
    <col min="9470" max="9470" width="9.6640625" style="65" customWidth="1"/>
    <col min="9471" max="9471" width="14.6640625" style="65" customWidth="1"/>
    <col min="9472" max="9472" width="9.6640625" style="65" customWidth="1"/>
    <col min="9473" max="9473" width="14.6640625" style="65" customWidth="1"/>
    <col min="9474" max="9474" width="9.6640625" style="65" customWidth="1"/>
    <col min="9475" max="9475" width="14.6640625" style="65" customWidth="1"/>
    <col min="9476" max="9476" width="10.6640625" style="65" customWidth="1"/>
    <col min="9477" max="9477" width="14.83203125" style="65" customWidth="1"/>
    <col min="9478" max="9480" width="10.6640625" style="65" customWidth="1"/>
    <col min="9481" max="9718" width="10.6640625" style="65"/>
    <col min="9719" max="9719" width="8" style="65" customWidth="1"/>
    <col min="9720" max="9720" width="30.33203125" style="65" customWidth="1"/>
    <col min="9721" max="9721" width="14.6640625" style="65" customWidth="1"/>
    <col min="9722" max="9722" width="9.6640625" style="65" customWidth="1"/>
    <col min="9723" max="9723" width="14.6640625" style="65" customWidth="1"/>
    <col min="9724" max="9724" width="9.6640625" style="65" customWidth="1"/>
    <col min="9725" max="9725" width="14.6640625" style="65" customWidth="1"/>
    <col min="9726" max="9726" width="9.6640625" style="65" customWidth="1"/>
    <col min="9727" max="9727" width="14.6640625" style="65" customWidth="1"/>
    <col min="9728" max="9728" width="9.6640625" style="65" customWidth="1"/>
    <col min="9729" max="9729" width="14.6640625" style="65" customWidth="1"/>
    <col min="9730" max="9730" width="9.6640625" style="65" customWidth="1"/>
    <col min="9731" max="9731" width="14.6640625" style="65" customWidth="1"/>
    <col min="9732" max="9732" width="10.6640625" style="65" customWidth="1"/>
    <col min="9733" max="9733" width="14.83203125" style="65" customWidth="1"/>
    <col min="9734" max="9736" width="10.6640625" style="65" customWidth="1"/>
    <col min="9737" max="9974" width="10.6640625" style="65"/>
    <col min="9975" max="9975" width="8" style="65" customWidth="1"/>
    <col min="9976" max="9976" width="30.33203125" style="65" customWidth="1"/>
    <col min="9977" max="9977" width="14.6640625" style="65" customWidth="1"/>
    <col min="9978" max="9978" width="9.6640625" style="65" customWidth="1"/>
    <col min="9979" max="9979" width="14.6640625" style="65" customWidth="1"/>
    <col min="9980" max="9980" width="9.6640625" style="65" customWidth="1"/>
    <col min="9981" max="9981" width="14.6640625" style="65" customWidth="1"/>
    <col min="9982" max="9982" width="9.6640625" style="65" customWidth="1"/>
    <col min="9983" max="9983" width="14.6640625" style="65" customWidth="1"/>
    <col min="9984" max="9984" width="9.6640625" style="65" customWidth="1"/>
    <col min="9985" max="9985" width="14.6640625" style="65" customWidth="1"/>
    <col min="9986" max="9986" width="9.6640625" style="65" customWidth="1"/>
    <col min="9987" max="9987" width="14.6640625" style="65" customWidth="1"/>
    <col min="9988" max="9988" width="10.6640625" style="65" customWidth="1"/>
    <col min="9989" max="9989" width="14.83203125" style="65" customWidth="1"/>
    <col min="9990" max="9992" width="10.6640625" style="65" customWidth="1"/>
    <col min="9993" max="10230" width="10.6640625" style="65"/>
    <col min="10231" max="10231" width="8" style="65" customWidth="1"/>
    <col min="10232" max="10232" width="30.33203125" style="65" customWidth="1"/>
    <col min="10233" max="10233" width="14.6640625" style="65" customWidth="1"/>
    <col min="10234" max="10234" width="9.6640625" style="65" customWidth="1"/>
    <col min="10235" max="10235" width="14.6640625" style="65" customWidth="1"/>
    <col min="10236" max="10236" width="9.6640625" style="65" customWidth="1"/>
    <col min="10237" max="10237" width="14.6640625" style="65" customWidth="1"/>
    <col min="10238" max="10238" width="9.6640625" style="65" customWidth="1"/>
    <col min="10239" max="10239" width="14.6640625" style="65" customWidth="1"/>
    <col min="10240" max="10240" width="9.6640625" style="65" customWidth="1"/>
    <col min="10241" max="10241" width="14.6640625" style="65" customWidth="1"/>
    <col min="10242" max="10242" width="9.6640625" style="65" customWidth="1"/>
    <col min="10243" max="10243" width="14.6640625" style="65" customWidth="1"/>
    <col min="10244" max="10244" width="10.6640625" style="65" customWidth="1"/>
    <col min="10245" max="10245" width="14.83203125" style="65" customWidth="1"/>
    <col min="10246" max="10248" width="10.6640625" style="65" customWidth="1"/>
    <col min="10249" max="10486" width="10.6640625" style="65"/>
    <col min="10487" max="10487" width="8" style="65" customWidth="1"/>
    <col min="10488" max="10488" width="30.33203125" style="65" customWidth="1"/>
    <col min="10489" max="10489" width="14.6640625" style="65" customWidth="1"/>
    <col min="10490" max="10490" width="9.6640625" style="65" customWidth="1"/>
    <col min="10491" max="10491" width="14.6640625" style="65" customWidth="1"/>
    <col min="10492" max="10492" width="9.6640625" style="65" customWidth="1"/>
    <col min="10493" max="10493" width="14.6640625" style="65" customWidth="1"/>
    <col min="10494" max="10494" width="9.6640625" style="65" customWidth="1"/>
    <col min="10495" max="10495" width="14.6640625" style="65" customWidth="1"/>
    <col min="10496" max="10496" width="9.6640625" style="65" customWidth="1"/>
    <col min="10497" max="10497" width="14.6640625" style="65" customWidth="1"/>
    <col min="10498" max="10498" width="9.6640625" style="65" customWidth="1"/>
    <col min="10499" max="10499" width="14.6640625" style="65" customWidth="1"/>
    <col min="10500" max="10500" width="10.6640625" style="65" customWidth="1"/>
    <col min="10501" max="10501" width="14.83203125" style="65" customWidth="1"/>
    <col min="10502" max="10504" width="10.6640625" style="65" customWidth="1"/>
    <col min="10505" max="10742" width="10.6640625" style="65"/>
    <col min="10743" max="10743" width="8" style="65" customWidth="1"/>
    <col min="10744" max="10744" width="30.33203125" style="65" customWidth="1"/>
    <col min="10745" max="10745" width="14.6640625" style="65" customWidth="1"/>
    <col min="10746" max="10746" width="9.6640625" style="65" customWidth="1"/>
    <col min="10747" max="10747" width="14.6640625" style="65" customWidth="1"/>
    <col min="10748" max="10748" width="9.6640625" style="65" customWidth="1"/>
    <col min="10749" max="10749" width="14.6640625" style="65" customWidth="1"/>
    <col min="10750" max="10750" width="9.6640625" style="65" customWidth="1"/>
    <col min="10751" max="10751" width="14.6640625" style="65" customWidth="1"/>
    <col min="10752" max="10752" width="9.6640625" style="65" customWidth="1"/>
    <col min="10753" max="10753" width="14.6640625" style="65" customWidth="1"/>
    <col min="10754" max="10754" width="9.6640625" style="65" customWidth="1"/>
    <col min="10755" max="10755" width="14.6640625" style="65" customWidth="1"/>
    <col min="10756" max="10756" width="10.6640625" style="65" customWidth="1"/>
    <col min="10757" max="10757" width="14.83203125" style="65" customWidth="1"/>
    <col min="10758" max="10760" width="10.6640625" style="65" customWidth="1"/>
    <col min="10761" max="10998" width="10.6640625" style="65"/>
    <col min="10999" max="10999" width="8" style="65" customWidth="1"/>
    <col min="11000" max="11000" width="30.33203125" style="65" customWidth="1"/>
    <col min="11001" max="11001" width="14.6640625" style="65" customWidth="1"/>
    <col min="11002" max="11002" width="9.6640625" style="65" customWidth="1"/>
    <col min="11003" max="11003" width="14.6640625" style="65" customWidth="1"/>
    <col min="11004" max="11004" width="9.6640625" style="65" customWidth="1"/>
    <col min="11005" max="11005" width="14.6640625" style="65" customWidth="1"/>
    <col min="11006" max="11006" width="9.6640625" style="65" customWidth="1"/>
    <col min="11007" max="11007" width="14.6640625" style="65" customWidth="1"/>
    <col min="11008" max="11008" width="9.6640625" style="65" customWidth="1"/>
    <col min="11009" max="11009" width="14.6640625" style="65" customWidth="1"/>
    <col min="11010" max="11010" width="9.6640625" style="65" customWidth="1"/>
    <col min="11011" max="11011" width="14.6640625" style="65" customWidth="1"/>
    <col min="11012" max="11012" width="10.6640625" style="65" customWidth="1"/>
    <col min="11013" max="11013" width="14.83203125" style="65" customWidth="1"/>
    <col min="11014" max="11016" width="10.6640625" style="65" customWidth="1"/>
    <col min="11017" max="11254" width="10.6640625" style="65"/>
    <col min="11255" max="11255" width="8" style="65" customWidth="1"/>
    <col min="11256" max="11256" width="30.33203125" style="65" customWidth="1"/>
    <col min="11257" max="11257" width="14.6640625" style="65" customWidth="1"/>
    <col min="11258" max="11258" width="9.6640625" style="65" customWidth="1"/>
    <col min="11259" max="11259" width="14.6640625" style="65" customWidth="1"/>
    <col min="11260" max="11260" width="9.6640625" style="65" customWidth="1"/>
    <col min="11261" max="11261" width="14.6640625" style="65" customWidth="1"/>
    <col min="11262" max="11262" width="9.6640625" style="65" customWidth="1"/>
    <col min="11263" max="11263" width="14.6640625" style="65" customWidth="1"/>
    <col min="11264" max="11264" width="9.6640625" style="65" customWidth="1"/>
    <col min="11265" max="11265" width="14.6640625" style="65" customWidth="1"/>
    <col min="11266" max="11266" width="9.6640625" style="65" customWidth="1"/>
    <col min="11267" max="11267" width="14.6640625" style="65" customWidth="1"/>
    <col min="11268" max="11268" width="10.6640625" style="65" customWidth="1"/>
    <col min="11269" max="11269" width="14.83203125" style="65" customWidth="1"/>
    <col min="11270" max="11272" width="10.6640625" style="65" customWidth="1"/>
    <col min="11273" max="11510" width="10.6640625" style="65"/>
    <col min="11511" max="11511" width="8" style="65" customWidth="1"/>
    <col min="11512" max="11512" width="30.33203125" style="65" customWidth="1"/>
    <col min="11513" max="11513" width="14.6640625" style="65" customWidth="1"/>
    <col min="11514" max="11514" width="9.6640625" style="65" customWidth="1"/>
    <col min="11515" max="11515" width="14.6640625" style="65" customWidth="1"/>
    <col min="11516" max="11516" width="9.6640625" style="65" customWidth="1"/>
    <col min="11517" max="11517" width="14.6640625" style="65" customWidth="1"/>
    <col min="11518" max="11518" width="9.6640625" style="65" customWidth="1"/>
    <col min="11519" max="11519" width="14.6640625" style="65" customWidth="1"/>
    <col min="11520" max="11520" width="9.6640625" style="65" customWidth="1"/>
    <col min="11521" max="11521" width="14.6640625" style="65" customWidth="1"/>
    <col min="11522" max="11522" width="9.6640625" style="65" customWidth="1"/>
    <col min="11523" max="11523" width="14.6640625" style="65" customWidth="1"/>
    <col min="11524" max="11524" width="10.6640625" style="65" customWidth="1"/>
    <col min="11525" max="11525" width="14.83203125" style="65" customWidth="1"/>
    <col min="11526" max="11528" width="10.6640625" style="65" customWidth="1"/>
    <col min="11529" max="11766" width="10.6640625" style="65"/>
    <col min="11767" max="11767" width="8" style="65" customWidth="1"/>
    <col min="11768" max="11768" width="30.33203125" style="65" customWidth="1"/>
    <col min="11769" max="11769" width="14.6640625" style="65" customWidth="1"/>
    <col min="11770" max="11770" width="9.6640625" style="65" customWidth="1"/>
    <col min="11771" max="11771" width="14.6640625" style="65" customWidth="1"/>
    <col min="11772" max="11772" width="9.6640625" style="65" customWidth="1"/>
    <col min="11773" max="11773" width="14.6640625" style="65" customWidth="1"/>
    <col min="11774" max="11774" width="9.6640625" style="65" customWidth="1"/>
    <col min="11775" max="11775" width="14.6640625" style="65" customWidth="1"/>
    <col min="11776" max="11776" width="9.6640625" style="65" customWidth="1"/>
    <col min="11777" max="11777" width="14.6640625" style="65" customWidth="1"/>
    <col min="11778" max="11778" width="9.6640625" style="65" customWidth="1"/>
    <col min="11779" max="11779" width="14.6640625" style="65" customWidth="1"/>
    <col min="11780" max="11780" width="10.6640625" style="65" customWidth="1"/>
    <col min="11781" max="11781" width="14.83203125" style="65" customWidth="1"/>
    <col min="11782" max="11784" width="10.6640625" style="65" customWidth="1"/>
    <col min="11785" max="12022" width="10.6640625" style="65"/>
    <col min="12023" max="12023" width="8" style="65" customWidth="1"/>
    <col min="12024" max="12024" width="30.33203125" style="65" customWidth="1"/>
    <col min="12025" max="12025" width="14.6640625" style="65" customWidth="1"/>
    <col min="12026" max="12026" width="9.6640625" style="65" customWidth="1"/>
    <col min="12027" max="12027" width="14.6640625" style="65" customWidth="1"/>
    <col min="12028" max="12028" width="9.6640625" style="65" customWidth="1"/>
    <col min="12029" max="12029" width="14.6640625" style="65" customWidth="1"/>
    <col min="12030" max="12030" width="9.6640625" style="65" customWidth="1"/>
    <col min="12031" max="12031" width="14.6640625" style="65" customWidth="1"/>
    <col min="12032" max="12032" width="9.6640625" style="65" customWidth="1"/>
    <col min="12033" max="12033" width="14.6640625" style="65" customWidth="1"/>
    <col min="12034" max="12034" width="9.6640625" style="65" customWidth="1"/>
    <col min="12035" max="12035" width="14.6640625" style="65" customWidth="1"/>
    <col min="12036" max="12036" width="10.6640625" style="65" customWidth="1"/>
    <col min="12037" max="12037" width="14.83203125" style="65" customWidth="1"/>
    <col min="12038" max="12040" width="10.6640625" style="65" customWidth="1"/>
    <col min="12041" max="12278" width="10.6640625" style="65"/>
    <col min="12279" max="12279" width="8" style="65" customWidth="1"/>
    <col min="12280" max="12280" width="30.33203125" style="65" customWidth="1"/>
    <col min="12281" max="12281" width="14.6640625" style="65" customWidth="1"/>
    <col min="12282" max="12282" width="9.6640625" style="65" customWidth="1"/>
    <col min="12283" max="12283" width="14.6640625" style="65" customWidth="1"/>
    <col min="12284" max="12284" width="9.6640625" style="65" customWidth="1"/>
    <col min="12285" max="12285" width="14.6640625" style="65" customWidth="1"/>
    <col min="12286" max="12286" width="9.6640625" style="65" customWidth="1"/>
    <col min="12287" max="12287" width="14.6640625" style="65" customWidth="1"/>
    <col min="12288" max="12288" width="9.6640625" style="65" customWidth="1"/>
    <col min="12289" max="12289" width="14.6640625" style="65" customWidth="1"/>
    <col min="12290" max="12290" width="9.6640625" style="65" customWidth="1"/>
    <col min="12291" max="12291" width="14.6640625" style="65" customWidth="1"/>
    <col min="12292" max="12292" width="10.6640625" style="65" customWidth="1"/>
    <col min="12293" max="12293" width="14.83203125" style="65" customWidth="1"/>
    <col min="12294" max="12296" width="10.6640625" style="65" customWidth="1"/>
    <col min="12297" max="12534" width="10.6640625" style="65"/>
    <col min="12535" max="12535" width="8" style="65" customWidth="1"/>
    <col min="12536" max="12536" width="30.33203125" style="65" customWidth="1"/>
    <col min="12537" max="12537" width="14.6640625" style="65" customWidth="1"/>
    <col min="12538" max="12538" width="9.6640625" style="65" customWidth="1"/>
    <col min="12539" max="12539" width="14.6640625" style="65" customWidth="1"/>
    <col min="12540" max="12540" width="9.6640625" style="65" customWidth="1"/>
    <col min="12541" max="12541" width="14.6640625" style="65" customWidth="1"/>
    <col min="12542" max="12542" width="9.6640625" style="65" customWidth="1"/>
    <col min="12543" max="12543" width="14.6640625" style="65" customWidth="1"/>
    <col min="12544" max="12544" width="9.6640625" style="65" customWidth="1"/>
    <col min="12545" max="12545" width="14.6640625" style="65" customWidth="1"/>
    <col min="12546" max="12546" width="9.6640625" style="65" customWidth="1"/>
    <col min="12547" max="12547" width="14.6640625" style="65" customWidth="1"/>
    <col min="12548" max="12548" width="10.6640625" style="65" customWidth="1"/>
    <col min="12549" max="12549" width="14.83203125" style="65" customWidth="1"/>
    <col min="12550" max="12552" width="10.6640625" style="65" customWidth="1"/>
    <col min="12553" max="12790" width="10.6640625" style="65"/>
    <col min="12791" max="12791" width="8" style="65" customWidth="1"/>
    <col min="12792" max="12792" width="30.33203125" style="65" customWidth="1"/>
    <col min="12793" max="12793" width="14.6640625" style="65" customWidth="1"/>
    <col min="12794" max="12794" width="9.6640625" style="65" customWidth="1"/>
    <col min="12795" max="12795" width="14.6640625" style="65" customWidth="1"/>
    <col min="12796" max="12796" width="9.6640625" style="65" customWidth="1"/>
    <col min="12797" max="12797" width="14.6640625" style="65" customWidth="1"/>
    <col min="12798" max="12798" width="9.6640625" style="65" customWidth="1"/>
    <col min="12799" max="12799" width="14.6640625" style="65" customWidth="1"/>
    <col min="12800" max="12800" width="9.6640625" style="65" customWidth="1"/>
    <col min="12801" max="12801" width="14.6640625" style="65" customWidth="1"/>
    <col min="12802" max="12802" width="9.6640625" style="65" customWidth="1"/>
    <col min="12803" max="12803" width="14.6640625" style="65" customWidth="1"/>
    <col min="12804" max="12804" width="10.6640625" style="65" customWidth="1"/>
    <col min="12805" max="12805" width="14.83203125" style="65" customWidth="1"/>
    <col min="12806" max="12808" width="10.6640625" style="65" customWidth="1"/>
    <col min="12809" max="13046" width="10.6640625" style="65"/>
    <col min="13047" max="13047" width="8" style="65" customWidth="1"/>
    <col min="13048" max="13048" width="30.33203125" style="65" customWidth="1"/>
    <col min="13049" max="13049" width="14.6640625" style="65" customWidth="1"/>
    <col min="13050" max="13050" width="9.6640625" style="65" customWidth="1"/>
    <col min="13051" max="13051" width="14.6640625" style="65" customWidth="1"/>
    <col min="13052" max="13052" width="9.6640625" style="65" customWidth="1"/>
    <col min="13053" max="13053" width="14.6640625" style="65" customWidth="1"/>
    <col min="13054" max="13054" width="9.6640625" style="65" customWidth="1"/>
    <col min="13055" max="13055" width="14.6640625" style="65" customWidth="1"/>
    <col min="13056" max="13056" width="9.6640625" style="65" customWidth="1"/>
    <col min="13057" max="13057" width="14.6640625" style="65" customWidth="1"/>
    <col min="13058" max="13058" width="9.6640625" style="65" customWidth="1"/>
    <col min="13059" max="13059" width="14.6640625" style="65" customWidth="1"/>
    <col min="13060" max="13060" width="10.6640625" style="65" customWidth="1"/>
    <col min="13061" max="13061" width="14.83203125" style="65" customWidth="1"/>
    <col min="13062" max="13064" width="10.6640625" style="65" customWidth="1"/>
    <col min="13065" max="13302" width="10.6640625" style="65"/>
    <col min="13303" max="13303" width="8" style="65" customWidth="1"/>
    <col min="13304" max="13304" width="30.33203125" style="65" customWidth="1"/>
    <col min="13305" max="13305" width="14.6640625" style="65" customWidth="1"/>
    <col min="13306" max="13306" width="9.6640625" style="65" customWidth="1"/>
    <col min="13307" max="13307" width="14.6640625" style="65" customWidth="1"/>
    <col min="13308" max="13308" width="9.6640625" style="65" customWidth="1"/>
    <col min="13309" max="13309" width="14.6640625" style="65" customWidth="1"/>
    <col min="13310" max="13310" width="9.6640625" style="65" customWidth="1"/>
    <col min="13311" max="13311" width="14.6640625" style="65" customWidth="1"/>
    <col min="13312" max="13312" width="9.6640625" style="65" customWidth="1"/>
    <col min="13313" max="13313" width="14.6640625" style="65" customWidth="1"/>
    <col min="13314" max="13314" width="9.6640625" style="65" customWidth="1"/>
    <col min="13315" max="13315" width="14.6640625" style="65" customWidth="1"/>
    <col min="13316" max="13316" width="10.6640625" style="65" customWidth="1"/>
    <col min="13317" max="13317" width="14.83203125" style="65" customWidth="1"/>
    <col min="13318" max="13320" width="10.6640625" style="65" customWidth="1"/>
    <col min="13321" max="13558" width="10.6640625" style="65"/>
    <col min="13559" max="13559" width="8" style="65" customWidth="1"/>
    <col min="13560" max="13560" width="30.33203125" style="65" customWidth="1"/>
    <col min="13561" max="13561" width="14.6640625" style="65" customWidth="1"/>
    <col min="13562" max="13562" width="9.6640625" style="65" customWidth="1"/>
    <col min="13563" max="13563" width="14.6640625" style="65" customWidth="1"/>
    <col min="13564" max="13564" width="9.6640625" style="65" customWidth="1"/>
    <col min="13565" max="13565" width="14.6640625" style="65" customWidth="1"/>
    <col min="13566" max="13566" width="9.6640625" style="65" customWidth="1"/>
    <col min="13567" max="13567" width="14.6640625" style="65" customWidth="1"/>
    <col min="13568" max="13568" width="9.6640625" style="65" customWidth="1"/>
    <col min="13569" max="13569" width="14.6640625" style="65" customWidth="1"/>
    <col min="13570" max="13570" width="9.6640625" style="65" customWidth="1"/>
    <col min="13571" max="13571" width="14.6640625" style="65" customWidth="1"/>
    <col min="13572" max="13572" width="10.6640625" style="65" customWidth="1"/>
    <col min="13573" max="13573" width="14.83203125" style="65" customWidth="1"/>
    <col min="13574" max="13576" width="10.6640625" style="65" customWidth="1"/>
    <col min="13577" max="13814" width="10.6640625" style="65"/>
    <col min="13815" max="13815" width="8" style="65" customWidth="1"/>
    <col min="13816" max="13816" width="30.33203125" style="65" customWidth="1"/>
    <col min="13817" max="13817" width="14.6640625" style="65" customWidth="1"/>
    <col min="13818" max="13818" width="9.6640625" style="65" customWidth="1"/>
    <col min="13819" max="13819" width="14.6640625" style="65" customWidth="1"/>
    <col min="13820" max="13820" width="9.6640625" style="65" customWidth="1"/>
    <col min="13821" max="13821" width="14.6640625" style="65" customWidth="1"/>
    <col min="13822" max="13822" width="9.6640625" style="65" customWidth="1"/>
    <col min="13823" max="13823" width="14.6640625" style="65" customWidth="1"/>
    <col min="13824" max="13824" width="9.6640625" style="65" customWidth="1"/>
    <col min="13825" max="13825" width="14.6640625" style="65" customWidth="1"/>
    <col min="13826" max="13826" width="9.6640625" style="65" customWidth="1"/>
    <col min="13827" max="13827" width="14.6640625" style="65" customWidth="1"/>
    <col min="13828" max="13828" width="10.6640625" style="65" customWidth="1"/>
    <col min="13829" max="13829" width="14.83203125" style="65" customWidth="1"/>
    <col min="13830" max="13832" width="10.6640625" style="65" customWidth="1"/>
    <col min="13833" max="14070" width="10.6640625" style="65"/>
    <col min="14071" max="14071" width="8" style="65" customWidth="1"/>
    <col min="14072" max="14072" width="30.33203125" style="65" customWidth="1"/>
    <col min="14073" max="14073" width="14.6640625" style="65" customWidth="1"/>
    <col min="14074" max="14074" width="9.6640625" style="65" customWidth="1"/>
    <col min="14075" max="14075" width="14.6640625" style="65" customWidth="1"/>
    <col min="14076" max="14076" width="9.6640625" style="65" customWidth="1"/>
    <col min="14077" max="14077" width="14.6640625" style="65" customWidth="1"/>
    <col min="14078" max="14078" width="9.6640625" style="65" customWidth="1"/>
    <col min="14079" max="14079" width="14.6640625" style="65" customWidth="1"/>
    <col min="14080" max="14080" width="9.6640625" style="65" customWidth="1"/>
    <col min="14081" max="14081" width="14.6640625" style="65" customWidth="1"/>
    <col min="14082" max="14082" width="9.6640625" style="65" customWidth="1"/>
    <col min="14083" max="14083" width="14.6640625" style="65" customWidth="1"/>
    <col min="14084" max="14084" width="10.6640625" style="65" customWidth="1"/>
    <col min="14085" max="14085" width="14.83203125" style="65" customWidth="1"/>
    <col min="14086" max="14088" width="10.6640625" style="65" customWidth="1"/>
    <col min="14089" max="14326" width="10.6640625" style="65"/>
    <col min="14327" max="14327" width="8" style="65" customWidth="1"/>
    <col min="14328" max="14328" width="30.33203125" style="65" customWidth="1"/>
    <col min="14329" max="14329" width="14.6640625" style="65" customWidth="1"/>
    <col min="14330" max="14330" width="9.6640625" style="65" customWidth="1"/>
    <col min="14331" max="14331" width="14.6640625" style="65" customWidth="1"/>
    <col min="14332" max="14332" width="9.6640625" style="65" customWidth="1"/>
    <col min="14333" max="14333" width="14.6640625" style="65" customWidth="1"/>
    <col min="14334" max="14334" width="9.6640625" style="65" customWidth="1"/>
    <col min="14335" max="14335" width="14.6640625" style="65" customWidth="1"/>
    <col min="14336" max="14336" width="9.6640625" style="65" customWidth="1"/>
    <col min="14337" max="14337" width="14.6640625" style="65" customWidth="1"/>
    <col min="14338" max="14338" width="9.6640625" style="65" customWidth="1"/>
    <col min="14339" max="14339" width="14.6640625" style="65" customWidth="1"/>
    <col min="14340" max="14340" width="10.6640625" style="65" customWidth="1"/>
    <col min="14341" max="14341" width="14.83203125" style="65" customWidth="1"/>
    <col min="14342" max="14344" width="10.6640625" style="65" customWidth="1"/>
    <col min="14345" max="14582" width="10.6640625" style="65"/>
    <col min="14583" max="14583" width="8" style="65" customWidth="1"/>
    <col min="14584" max="14584" width="30.33203125" style="65" customWidth="1"/>
    <col min="14585" max="14585" width="14.6640625" style="65" customWidth="1"/>
    <col min="14586" max="14586" width="9.6640625" style="65" customWidth="1"/>
    <col min="14587" max="14587" width="14.6640625" style="65" customWidth="1"/>
    <col min="14588" max="14588" width="9.6640625" style="65" customWidth="1"/>
    <col min="14589" max="14589" width="14.6640625" style="65" customWidth="1"/>
    <col min="14590" max="14590" width="9.6640625" style="65" customWidth="1"/>
    <col min="14591" max="14591" width="14.6640625" style="65" customWidth="1"/>
    <col min="14592" max="14592" width="9.6640625" style="65" customWidth="1"/>
    <col min="14593" max="14593" width="14.6640625" style="65" customWidth="1"/>
    <col min="14594" max="14594" width="9.6640625" style="65" customWidth="1"/>
    <col min="14595" max="14595" width="14.6640625" style="65" customWidth="1"/>
    <col min="14596" max="14596" width="10.6640625" style="65" customWidth="1"/>
    <col min="14597" max="14597" width="14.83203125" style="65" customWidth="1"/>
    <col min="14598" max="14600" width="10.6640625" style="65" customWidth="1"/>
    <col min="14601" max="14838" width="10.6640625" style="65"/>
    <col min="14839" max="14839" width="8" style="65" customWidth="1"/>
    <col min="14840" max="14840" width="30.33203125" style="65" customWidth="1"/>
    <col min="14841" max="14841" width="14.6640625" style="65" customWidth="1"/>
    <col min="14842" max="14842" width="9.6640625" style="65" customWidth="1"/>
    <col min="14843" max="14843" width="14.6640625" style="65" customWidth="1"/>
    <col min="14844" max="14844" width="9.6640625" style="65" customWidth="1"/>
    <col min="14845" max="14845" width="14.6640625" style="65" customWidth="1"/>
    <col min="14846" max="14846" width="9.6640625" style="65" customWidth="1"/>
    <col min="14847" max="14847" width="14.6640625" style="65" customWidth="1"/>
    <col min="14848" max="14848" width="9.6640625" style="65" customWidth="1"/>
    <col min="14849" max="14849" width="14.6640625" style="65" customWidth="1"/>
    <col min="14850" max="14850" width="9.6640625" style="65" customWidth="1"/>
    <col min="14851" max="14851" width="14.6640625" style="65" customWidth="1"/>
    <col min="14852" max="14852" width="10.6640625" style="65" customWidth="1"/>
    <col min="14853" max="14853" width="14.83203125" style="65" customWidth="1"/>
    <col min="14854" max="14856" width="10.6640625" style="65" customWidth="1"/>
    <col min="14857" max="15094" width="10.6640625" style="65"/>
    <col min="15095" max="15095" width="8" style="65" customWidth="1"/>
    <col min="15096" max="15096" width="30.33203125" style="65" customWidth="1"/>
    <col min="15097" max="15097" width="14.6640625" style="65" customWidth="1"/>
    <col min="15098" max="15098" width="9.6640625" style="65" customWidth="1"/>
    <col min="15099" max="15099" width="14.6640625" style="65" customWidth="1"/>
    <col min="15100" max="15100" width="9.6640625" style="65" customWidth="1"/>
    <col min="15101" max="15101" width="14.6640625" style="65" customWidth="1"/>
    <col min="15102" max="15102" width="9.6640625" style="65" customWidth="1"/>
    <col min="15103" max="15103" width="14.6640625" style="65" customWidth="1"/>
    <col min="15104" max="15104" width="9.6640625" style="65" customWidth="1"/>
    <col min="15105" max="15105" width="14.6640625" style="65" customWidth="1"/>
    <col min="15106" max="15106" width="9.6640625" style="65" customWidth="1"/>
    <col min="15107" max="15107" width="14.6640625" style="65" customWidth="1"/>
    <col min="15108" max="15108" width="10.6640625" style="65" customWidth="1"/>
    <col min="15109" max="15109" width="14.83203125" style="65" customWidth="1"/>
    <col min="15110" max="15112" width="10.6640625" style="65" customWidth="1"/>
    <col min="15113" max="15350" width="10.6640625" style="65"/>
    <col min="15351" max="15351" width="8" style="65" customWidth="1"/>
    <col min="15352" max="15352" width="30.33203125" style="65" customWidth="1"/>
    <col min="15353" max="15353" width="14.6640625" style="65" customWidth="1"/>
    <col min="15354" max="15354" width="9.6640625" style="65" customWidth="1"/>
    <col min="15355" max="15355" width="14.6640625" style="65" customWidth="1"/>
    <col min="15356" max="15356" width="9.6640625" style="65" customWidth="1"/>
    <col min="15357" max="15357" width="14.6640625" style="65" customWidth="1"/>
    <col min="15358" max="15358" width="9.6640625" style="65" customWidth="1"/>
    <col min="15359" max="15359" width="14.6640625" style="65" customWidth="1"/>
    <col min="15360" max="15360" width="9.6640625" style="65" customWidth="1"/>
    <col min="15361" max="15361" width="14.6640625" style="65" customWidth="1"/>
    <col min="15362" max="15362" width="9.6640625" style="65" customWidth="1"/>
    <col min="15363" max="15363" width="14.6640625" style="65" customWidth="1"/>
    <col min="15364" max="15364" width="10.6640625" style="65" customWidth="1"/>
    <col min="15365" max="15365" width="14.83203125" style="65" customWidth="1"/>
    <col min="15366" max="15368" width="10.6640625" style="65" customWidth="1"/>
    <col min="15369" max="15606" width="10.6640625" style="65"/>
    <col min="15607" max="15607" width="8" style="65" customWidth="1"/>
    <col min="15608" max="15608" width="30.33203125" style="65" customWidth="1"/>
    <col min="15609" max="15609" width="14.6640625" style="65" customWidth="1"/>
    <col min="15610" max="15610" width="9.6640625" style="65" customWidth="1"/>
    <col min="15611" max="15611" width="14.6640625" style="65" customWidth="1"/>
    <col min="15612" max="15612" width="9.6640625" style="65" customWidth="1"/>
    <col min="15613" max="15613" width="14.6640625" style="65" customWidth="1"/>
    <col min="15614" max="15614" width="9.6640625" style="65" customWidth="1"/>
    <col min="15615" max="15615" width="14.6640625" style="65" customWidth="1"/>
    <col min="15616" max="15616" width="9.6640625" style="65" customWidth="1"/>
    <col min="15617" max="15617" width="14.6640625" style="65" customWidth="1"/>
    <col min="15618" max="15618" width="9.6640625" style="65" customWidth="1"/>
    <col min="15619" max="15619" width="14.6640625" style="65" customWidth="1"/>
    <col min="15620" max="15620" width="10.6640625" style="65" customWidth="1"/>
    <col min="15621" max="15621" width="14.83203125" style="65" customWidth="1"/>
    <col min="15622" max="15624" width="10.6640625" style="65" customWidth="1"/>
    <col min="15625" max="15862" width="10.6640625" style="65"/>
    <col min="15863" max="15863" width="8" style="65" customWidth="1"/>
    <col min="15864" max="15864" width="30.33203125" style="65" customWidth="1"/>
    <col min="15865" max="15865" width="14.6640625" style="65" customWidth="1"/>
    <col min="15866" max="15866" width="9.6640625" style="65" customWidth="1"/>
    <col min="15867" max="15867" width="14.6640625" style="65" customWidth="1"/>
    <col min="15868" max="15868" width="9.6640625" style="65" customWidth="1"/>
    <col min="15869" max="15869" width="14.6640625" style="65" customWidth="1"/>
    <col min="15870" max="15870" width="9.6640625" style="65" customWidth="1"/>
    <col min="15871" max="15871" width="14.6640625" style="65" customWidth="1"/>
    <col min="15872" max="15872" width="9.6640625" style="65" customWidth="1"/>
    <col min="15873" max="15873" width="14.6640625" style="65" customWidth="1"/>
    <col min="15874" max="15874" width="9.6640625" style="65" customWidth="1"/>
    <col min="15875" max="15875" width="14.6640625" style="65" customWidth="1"/>
    <col min="15876" max="15876" width="10.6640625" style="65" customWidth="1"/>
    <col min="15877" max="15877" width="14.83203125" style="65" customWidth="1"/>
    <col min="15878" max="15880" width="10.6640625" style="65" customWidth="1"/>
    <col min="15881" max="16118" width="10.6640625" style="65"/>
    <col min="16119" max="16119" width="8" style="65" customWidth="1"/>
    <col min="16120" max="16120" width="30.33203125" style="65" customWidth="1"/>
    <col min="16121" max="16121" width="14.6640625" style="65" customWidth="1"/>
    <col min="16122" max="16122" width="9.6640625" style="65" customWidth="1"/>
    <col min="16123" max="16123" width="14.6640625" style="65" customWidth="1"/>
    <col min="16124" max="16124" width="9.6640625" style="65" customWidth="1"/>
    <col min="16125" max="16125" width="14.6640625" style="65" customWidth="1"/>
    <col min="16126" max="16126" width="9.6640625" style="65" customWidth="1"/>
    <col min="16127" max="16127" width="14.6640625" style="65" customWidth="1"/>
    <col min="16128" max="16128" width="9.6640625" style="65" customWidth="1"/>
    <col min="16129" max="16129" width="14.6640625" style="65" customWidth="1"/>
    <col min="16130" max="16130" width="9.6640625" style="65" customWidth="1"/>
    <col min="16131" max="16131" width="14.6640625" style="65" customWidth="1"/>
    <col min="16132" max="16132" width="10.6640625" style="65" customWidth="1"/>
    <col min="16133" max="16133" width="14.83203125" style="65" customWidth="1"/>
    <col min="16134" max="16136" width="10.6640625" style="65" customWidth="1"/>
    <col min="16137" max="16384" width="10.6640625" style="65"/>
  </cols>
  <sheetData>
    <row r="1" spans="1:18" ht="38.25" customHeight="1" x14ac:dyDescent="0.2">
      <c r="A1" s="1"/>
      <c r="B1" s="1"/>
      <c r="C1" s="1"/>
      <c r="D1" s="2"/>
      <c r="E1" s="3"/>
      <c r="F1" s="168" t="s">
        <v>283</v>
      </c>
      <c r="G1" s="168"/>
      <c r="H1" s="168"/>
    </row>
    <row r="2" spans="1:18" ht="38.25" customHeight="1" x14ac:dyDescent="0.2">
      <c r="A2" s="184" t="s">
        <v>153</v>
      </c>
      <c r="B2" s="184"/>
      <c r="C2" s="184"/>
      <c r="D2" s="184"/>
      <c r="E2" s="184"/>
      <c r="F2" s="184"/>
      <c r="G2" s="184"/>
      <c r="H2" s="184"/>
    </row>
    <row r="3" spans="1:18" ht="27" customHeight="1" x14ac:dyDescent="0.2">
      <c r="A3" s="177" t="s">
        <v>134</v>
      </c>
      <c r="B3" s="178" t="s">
        <v>154</v>
      </c>
      <c r="C3" s="179" t="s">
        <v>155</v>
      </c>
      <c r="D3" s="179"/>
      <c r="E3" s="180" t="s">
        <v>156</v>
      </c>
      <c r="F3" s="180"/>
      <c r="G3" s="180" t="s">
        <v>157</v>
      </c>
      <c r="H3" s="180"/>
    </row>
    <row r="4" spans="1:18" ht="17.25" customHeight="1" x14ac:dyDescent="0.2">
      <c r="A4" s="177"/>
      <c r="B4" s="178"/>
      <c r="C4" s="4" t="s">
        <v>158</v>
      </c>
      <c r="D4" s="4" t="s">
        <v>159</v>
      </c>
      <c r="E4" s="4" t="s">
        <v>158</v>
      </c>
      <c r="F4" s="4" t="s">
        <v>159</v>
      </c>
      <c r="G4" s="4" t="s">
        <v>158</v>
      </c>
      <c r="H4" s="4" t="s">
        <v>159</v>
      </c>
    </row>
    <row r="5" spans="1:18" s="73" customFormat="1" ht="11.25" customHeight="1" x14ac:dyDescent="0.2">
      <c r="A5" s="72" t="s">
        <v>135</v>
      </c>
      <c r="B5" s="181" t="s">
        <v>136</v>
      </c>
      <c r="C5" s="182"/>
      <c r="D5" s="182"/>
      <c r="E5" s="182"/>
      <c r="F5" s="182"/>
      <c r="G5" s="182"/>
      <c r="H5" s="183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18" s="73" customFormat="1" ht="11.25" customHeight="1" outlineLevel="1" x14ac:dyDescent="0.2">
      <c r="A6" s="74"/>
      <c r="B6" s="75" t="s">
        <v>137</v>
      </c>
      <c r="C6" s="76">
        <f>SUM(C7:C17)</f>
        <v>130640938.98999999</v>
      </c>
      <c r="D6" s="77">
        <f t="shared" ref="D6:H6" si="0">SUM(D7:D17)</f>
        <v>1243</v>
      </c>
      <c r="E6" s="76">
        <f t="shared" si="0"/>
        <v>66695610.039999999</v>
      </c>
      <c r="F6" s="77">
        <f t="shared" si="0"/>
        <v>1287</v>
      </c>
      <c r="G6" s="76">
        <f t="shared" si="0"/>
        <v>197336549.03</v>
      </c>
      <c r="H6" s="77">
        <f t="shared" si="0"/>
        <v>2530</v>
      </c>
      <c r="I6" s="65"/>
      <c r="J6" s="65"/>
      <c r="K6" s="65"/>
      <c r="L6" s="65"/>
      <c r="M6" s="65"/>
      <c r="N6" s="65"/>
      <c r="O6" s="65"/>
      <c r="P6" s="65"/>
      <c r="Q6" s="65"/>
      <c r="R6" s="65"/>
    </row>
    <row r="7" spans="1:18" s="73" customFormat="1" ht="11.25" customHeight="1" outlineLevel="2" x14ac:dyDescent="0.2">
      <c r="A7" s="78"/>
      <c r="B7" s="79" t="s">
        <v>138</v>
      </c>
      <c r="C7" s="80">
        <v>10400000</v>
      </c>
      <c r="D7" s="81">
        <v>104</v>
      </c>
      <c r="E7" s="82">
        <v>0</v>
      </c>
      <c r="F7" s="83">
        <v>0</v>
      </c>
      <c r="G7" s="82">
        <f>C7+E7</f>
        <v>10400000</v>
      </c>
      <c r="H7" s="83">
        <f>D7+F7</f>
        <v>104</v>
      </c>
      <c r="I7" s="65"/>
      <c r="J7" s="65"/>
      <c r="K7" s="65"/>
      <c r="L7" s="65"/>
      <c r="M7" s="65"/>
      <c r="N7" s="65"/>
      <c r="O7" s="65"/>
      <c r="P7" s="65"/>
      <c r="Q7" s="65"/>
      <c r="R7" s="65"/>
    </row>
    <row r="8" spans="1:18" s="73" customFormat="1" ht="11.25" customHeight="1" outlineLevel="2" x14ac:dyDescent="0.2">
      <c r="A8" s="78"/>
      <c r="B8" s="79" t="s">
        <v>139</v>
      </c>
      <c r="C8" s="80">
        <v>33093190.41</v>
      </c>
      <c r="D8" s="81">
        <v>538</v>
      </c>
      <c r="E8" s="82">
        <v>0</v>
      </c>
      <c r="F8" s="83">
        <v>0</v>
      </c>
      <c r="G8" s="82">
        <f t="shared" ref="G8:G17" si="1">C8+E8</f>
        <v>33093190.41</v>
      </c>
      <c r="H8" s="83">
        <f t="shared" ref="H8:H17" si="2">D8+F8</f>
        <v>538</v>
      </c>
      <c r="I8" s="65"/>
      <c r="J8" s="65"/>
      <c r="K8" s="65"/>
      <c r="L8" s="65"/>
      <c r="M8" s="65"/>
      <c r="N8" s="65"/>
      <c r="O8" s="65"/>
      <c r="P8" s="65"/>
      <c r="Q8" s="65"/>
      <c r="R8" s="65"/>
    </row>
    <row r="9" spans="1:18" s="73" customFormat="1" ht="11.25" customHeight="1" outlineLevel="2" x14ac:dyDescent="0.2">
      <c r="A9" s="78"/>
      <c r="B9" s="79" t="s">
        <v>140</v>
      </c>
      <c r="C9" s="80">
        <v>19321449.420000002</v>
      </c>
      <c r="D9" s="81">
        <v>142</v>
      </c>
      <c r="E9" s="82">
        <v>0</v>
      </c>
      <c r="F9" s="83">
        <v>0</v>
      </c>
      <c r="G9" s="82">
        <f t="shared" si="1"/>
        <v>19321449.420000002</v>
      </c>
      <c r="H9" s="83">
        <f t="shared" si="2"/>
        <v>142</v>
      </c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s="73" customFormat="1" ht="11.25" customHeight="1" outlineLevel="2" x14ac:dyDescent="0.2">
      <c r="A10" s="78"/>
      <c r="B10" s="79" t="s">
        <v>141</v>
      </c>
      <c r="C10" s="80">
        <v>19321449.420000002</v>
      </c>
      <c r="D10" s="81">
        <v>142</v>
      </c>
      <c r="E10" s="82">
        <v>0</v>
      </c>
      <c r="F10" s="83">
        <v>0</v>
      </c>
      <c r="G10" s="82">
        <f t="shared" si="1"/>
        <v>19321449.420000002</v>
      </c>
      <c r="H10" s="83">
        <f t="shared" si="2"/>
        <v>142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</row>
    <row r="11" spans="1:18" s="73" customFormat="1" ht="11.25" customHeight="1" outlineLevel="2" x14ac:dyDescent="0.2">
      <c r="A11" s="78"/>
      <c r="B11" s="79" t="s">
        <v>142</v>
      </c>
      <c r="C11" s="80">
        <v>19321449.420000002</v>
      </c>
      <c r="D11" s="81">
        <v>142</v>
      </c>
      <c r="E11" s="82">
        <v>0</v>
      </c>
      <c r="F11" s="83">
        <v>0</v>
      </c>
      <c r="G11" s="82">
        <f t="shared" si="1"/>
        <v>19321449.420000002</v>
      </c>
      <c r="H11" s="83">
        <f t="shared" si="2"/>
        <v>142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</row>
    <row r="12" spans="1:18" s="73" customFormat="1" ht="11.25" customHeight="1" outlineLevel="2" x14ac:dyDescent="0.2">
      <c r="A12" s="78"/>
      <c r="B12" s="79" t="s">
        <v>143</v>
      </c>
      <c r="C12" s="80">
        <v>29183400.32</v>
      </c>
      <c r="D12" s="81">
        <v>175</v>
      </c>
      <c r="E12" s="82">
        <v>0</v>
      </c>
      <c r="F12" s="83">
        <v>0</v>
      </c>
      <c r="G12" s="82">
        <f t="shared" si="1"/>
        <v>29183400.32</v>
      </c>
      <c r="H12" s="83">
        <f t="shared" si="2"/>
        <v>175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</row>
    <row r="13" spans="1:18" s="73" customFormat="1" ht="11.25" customHeight="1" outlineLevel="2" x14ac:dyDescent="0.2">
      <c r="A13" s="78"/>
      <c r="B13" s="79" t="s">
        <v>144</v>
      </c>
      <c r="C13" s="84">
        <v>0</v>
      </c>
      <c r="D13" s="85">
        <v>0</v>
      </c>
      <c r="E13" s="82">
        <v>0</v>
      </c>
      <c r="F13" s="83">
        <v>0</v>
      </c>
      <c r="G13" s="82">
        <f t="shared" si="1"/>
        <v>0</v>
      </c>
      <c r="H13" s="83">
        <f t="shared" si="2"/>
        <v>0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</row>
    <row r="14" spans="1:18" s="73" customFormat="1" ht="11.25" customHeight="1" outlineLevel="3" x14ac:dyDescent="0.2">
      <c r="A14" s="78"/>
      <c r="B14" s="79" t="s">
        <v>145</v>
      </c>
      <c r="C14" s="84">
        <v>0</v>
      </c>
      <c r="D14" s="85">
        <v>0</v>
      </c>
      <c r="E14" s="82">
        <v>16673902.51</v>
      </c>
      <c r="F14" s="86">
        <v>322</v>
      </c>
      <c r="G14" s="82">
        <f t="shared" si="1"/>
        <v>16673902.51</v>
      </c>
      <c r="H14" s="83">
        <f t="shared" si="2"/>
        <v>322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</row>
    <row r="15" spans="1:18" s="73" customFormat="1" ht="11.25" customHeight="1" outlineLevel="3" x14ac:dyDescent="0.2">
      <c r="A15" s="78"/>
      <c r="B15" s="79" t="s">
        <v>146</v>
      </c>
      <c r="C15" s="84">
        <v>0</v>
      </c>
      <c r="D15" s="85">
        <v>0</v>
      </c>
      <c r="E15" s="82">
        <v>16673902.51</v>
      </c>
      <c r="F15" s="86">
        <v>322</v>
      </c>
      <c r="G15" s="82">
        <f t="shared" si="1"/>
        <v>16673902.51</v>
      </c>
      <c r="H15" s="83">
        <f t="shared" si="2"/>
        <v>322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</row>
    <row r="16" spans="1:18" s="73" customFormat="1" ht="11.25" customHeight="1" outlineLevel="3" x14ac:dyDescent="0.2">
      <c r="A16" s="78"/>
      <c r="B16" s="79" t="s">
        <v>147</v>
      </c>
      <c r="C16" s="84">
        <v>0</v>
      </c>
      <c r="D16" s="85">
        <v>0</v>
      </c>
      <c r="E16" s="82">
        <v>16673902.51</v>
      </c>
      <c r="F16" s="86">
        <v>322</v>
      </c>
      <c r="G16" s="82">
        <f t="shared" si="1"/>
        <v>16673902.51</v>
      </c>
      <c r="H16" s="83">
        <f t="shared" si="2"/>
        <v>322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</row>
    <row r="17" spans="1:18" s="73" customFormat="1" ht="11.25" customHeight="1" outlineLevel="3" x14ac:dyDescent="0.2">
      <c r="A17" s="78"/>
      <c r="B17" s="79" t="s">
        <v>148</v>
      </c>
      <c r="C17" s="84">
        <v>0</v>
      </c>
      <c r="D17" s="85">
        <v>0</v>
      </c>
      <c r="E17" s="82">
        <v>16673902.51</v>
      </c>
      <c r="F17" s="86">
        <v>321</v>
      </c>
      <c r="G17" s="82">
        <f t="shared" si="1"/>
        <v>16673902.51</v>
      </c>
      <c r="H17" s="83">
        <f t="shared" si="2"/>
        <v>321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</row>
    <row r="18" spans="1:18" s="73" customFormat="1" ht="11.25" customHeight="1" x14ac:dyDescent="0.2">
      <c r="A18" s="72" t="s">
        <v>149</v>
      </c>
      <c r="B18" s="181" t="s">
        <v>13</v>
      </c>
      <c r="C18" s="182"/>
      <c r="D18" s="182"/>
      <c r="E18" s="182"/>
      <c r="F18" s="182"/>
      <c r="G18" s="182"/>
      <c r="H18" s="183"/>
      <c r="I18" s="65"/>
      <c r="J18" s="65"/>
      <c r="K18" s="65"/>
      <c r="L18" s="65"/>
      <c r="M18" s="65"/>
      <c r="N18" s="65"/>
      <c r="O18" s="65"/>
      <c r="P18" s="65"/>
      <c r="Q18" s="65"/>
      <c r="R18" s="65"/>
    </row>
    <row r="19" spans="1:18" s="73" customFormat="1" ht="11.25" customHeight="1" outlineLevel="1" x14ac:dyDescent="0.2">
      <c r="A19" s="74"/>
      <c r="B19" s="75" t="s">
        <v>137</v>
      </c>
      <c r="C19" s="76">
        <f>SUM(C20:C31)</f>
        <v>200125399.59</v>
      </c>
      <c r="D19" s="77">
        <f t="shared" ref="D19:H19" si="3">SUM(D20:D31)</f>
        <v>1765</v>
      </c>
      <c r="E19" s="76">
        <f t="shared" si="3"/>
        <v>11865587.91</v>
      </c>
      <c r="F19" s="77">
        <f t="shared" si="3"/>
        <v>203</v>
      </c>
      <c r="G19" s="76">
        <f t="shared" si="3"/>
        <v>211990987.5</v>
      </c>
      <c r="H19" s="77">
        <f t="shared" si="3"/>
        <v>1968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</row>
    <row r="20" spans="1:18" s="73" customFormat="1" ht="11.25" customHeight="1" outlineLevel="2" x14ac:dyDescent="0.2">
      <c r="A20" s="78"/>
      <c r="B20" s="79" t="s">
        <v>138</v>
      </c>
      <c r="C20" s="80">
        <v>15600000</v>
      </c>
      <c r="D20" s="81">
        <v>156</v>
      </c>
      <c r="E20" s="82">
        <v>0</v>
      </c>
      <c r="F20" s="83">
        <v>0</v>
      </c>
      <c r="G20" s="82">
        <f>C20+E20</f>
        <v>15600000</v>
      </c>
      <c r="H20" s="83">
        <f>D20+F20</f>
        <v>156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</row>
    <row r="21" spans="1:18" s="73" customFormat="1" ht="11.25" customHeight="1" outlineLevel="2" x14ac:dyDescent="0.2">
      <c r="A21" s="78"/>
      <c r="B21" s="79" t="s">
        <v>139</v>
      </c>
      <c r="C21" s="80">
        <v>66232410.859999999</v>
      </c>
      <c r="D21" s="81">
        <v>581</v>
      </c>
      <c r="E21" s="82">
        <v>0</v>
      </c>
      <c r="F21" s="83">
        <v>0</v>
      </c>
      <c r="G21" s="82">
        <f t="shared" ref="G21:G30" si="4">C21+E21</f>
        <v>66232410.859999999</v>
      </c>
      <c r="H21" s="83">
        <f t="shared" ref="H21:H30" si="5">D21+F21</f>
        <v>581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</row>
    <row r="22" spans="1:18" s="73" customFormat="1" ht="11.25" customHeight="1" outlineLevel="2" x14ac:dyDescent="0.2">
      <c r="A22" s="78"/>
      <c r="B22" s="79" t="s">
        <v>140</v>
      </c>
      <c r="C22" s="80">
        <v>34839323.770000003</v>
      </c>
      <c r="D22" s="81">
        <v>325</v>
      </c>
      <c r="E22" s="82">
        <v>0</v>
      </c>
      <c r="F22" s="83">
        <v>0</v>
      </c>
      <c r="G22" s="82">
        <f t="shared" si="4"/>
        <v>34839323.770000003</v>
      </c>
      <c r="H22" s="83">
        <f t="shared" si="5"/>
        <v>325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</row>
    <row r="23" spans="1:18" s="73" customFormat="1" ht="11.25" customHeight="1" outlineLevel="2" x14ac:dyDescent="0.2">
      <c r="A23" s="78"/>
      <c r="B23" s="79" t="s">
        <v>141</v>
      </c>
      <c r="C23" s="80">
        <v>18050158.16</v>
      </c>
      <c r="D23" s="81">
        <v>179</v>
      </c>
      <c r="E23" s="82">
        <v>0</v>
      </c>
      <c r="F23" s="83">
        <v>0</v>
      </c>
      <c r="G23" s="82">
        <f t="shared" si="4"/>
        <v>18050158.16</v>
      </c>
      <c r="H23" s="83">
        <f t="shared" si="5"/>
        <v>179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</row>
    <row r="24" spans="1:18" s="73" customFormat="1" ht="11.25" customHeight="1" outlineLevel="2" x14ac:dyDescent="0.2">
      <c r="A24" s="78"/>
      <c r="B24" s="79" t="s">
        <v>142</v>
      </c>
      <c r="C24" s="80">
        <v>18050158.16</v>
      </c>
      <c r="D24" s="81">
        <v>179</v>
      </c>
      <c r="E24" s="82">
        <v>0</v>
      </c>
      <c r="F24" s="83">
        <v>0</v>
      </c>
      <c r="G24" s="82">
        <f t="shared" si="4"/>
        <v>18050158.16</v>
      </c>
      <c r="H24" s="83">
        <f t="shared" si="5"/>
        <v>179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</row>
    <row r="25" spans="1:18" s="73" customFormat="1" ht="11.25" customHeight="1" outlineLevel="2" x14ac:dyDescent="0.2">
      <c r="A25" s="78"/>
      <c r="B25" s="79" t="s">
        <v>143</v>
      </c>
      <c r="C25" s="80">
        <v>12850158.17</v>
      </c>
      <c r="D25" s="81">
        <v>128</v>
      </c>
      <c r="E25" s="82">
        <v>0</v>
      </c>
      <c r="F25" s="83">
        <v>0</v>
      </c>
      <c r="G25" s="82">
        <f t="shared" si="4"/>
        <v>12850158.17</v>
      </c>
      <c r="H25" s="83">
        <f t="shared" si="5"/>
        <v>128</v>
      </c>
      <c r="I25" s="65"/>
      <c r="J25" s="65"/>
      <c r="K25" s="65"/>
      <c r="L25" s="65"/>
      <c r="M25" s="65"/>
      <c r="N25" s="65"/>
      <c r="O25" s="65"/>
      <c r="P25" s="65"/>
      <c r="Q25" s="65"/>
      <c r="R25" s="65"/>
    </row>
    <row r="26" spans="1:18" s="73" customFormat="1" ht="11.25" customHeight="1" outlineLevel="2" x14ac:dyDescent="0.2">
      <c r="A26" s="78"/>
      <c r="B26" s="79" t="s">
        <v>150</v>
      </c>
      <c r="C26" s="80">
        <v>34503190.469999999</v>
      </c>
      <c r="D26" s="81">
        <v>217</v>
      </c>
      <c r="E26" s="82">
        <v>0</v>
      </c>
      <c r="F26" s="83">
        <v>0</v>
      </c>
      <c r="G26" s="82">
        <f t="shared" si="4"/>
        <v>34503190.469999999</v>
      </c>
      <c r="H26" s="83">
        <f t="shared" si="5"/>
        <v>217</v>
      </c>
      <c r="I26" s="65"/>
      <c r="J26" s="65"/>
      <c r="K26" s="65"/>
      <c r="L26" s="65"/>
      <c r="M26" s="65"/>
      <c r="N26" s="65"/>
      <c r="O26" s="65"/>
      <c r="P26" s="65"/>
      <c r="Q26" s="65"/>
      <c r="R26" s="65"/>
    </row>
    <row r="27" spans="1:18" s="73" customFormat="1" ht="11.25" customHeight="1" outlineLevel="2" x14ac:dyDescent="0.2">
      <c r="A27" s="78"/>
      <c r="B27" s="79" t="s">
        <v>144</v>
      </c>
      <c r="C27" s="84">
        <v>0</v>
      </c>
      <c r="D27" s="85">
        <v>0</v>
      </c>
      <c r="E27" s="82">
        <v>0</v>
      </c>
      <c r="F27" s="83">
        <v>0</v>
      </c>
      <c r="G27" s="82">
        <f t="shared" si="4"/>
        <v>0</v>
      </c>
      <c r="H27" s="83">
        <f t="shared" si="5"/>
        <v>0</v>
      </c>
      <c r="I27" s="65"/>
      <c r="J27" s="65"/>
      <c r="K27" s="65"/>
      <c r="L27" s="65"/>
      <c r="M27" s="65"/>
      <c r="N27" s="65"/>
      <c r="O27" s="65"/>
      <c r="P27" s="65"/>
      <c r="Q27" s="65"/>
      <c r="R27" s="65"/>
    </row>
    <row r="28" spans="1:18" s="73" customFormat="1" ht="11.25" customHeight="1" outlineLevel="3" x14ac:dyDescent="0.2">
      <c r="A28" s="78"/>
      <c r="B28" s="79" t="s">
        <v>145</v>
      </c>
      <c r="C28" s="84">
        <v>0</v>
      </c>
      <c r="D28" s="85">
        <v>0</v>
      </c>
      <c r="E28" s="82">
        <v>2966396.98</v>
      </c>
      <c r="F28" s="86">
        <v>51</v>
      </c>
      <c r="G28" s="82">
        <f t="shared" si="4"/>
        <v>2966396.98</v>
      </c>
      <c r="H28" s="83">
        <f t="shared" si="5"/>
        <v>51</v>
      </c>
      <c r="I28" s="65"/>
      <c r="J28" s="65"/>
      <c r="K28" s="65"/>
      <c r="L28" s="65"/>
      <c r="M28" s="65"/>
      <c r="N28" s="65"/>
      <c r="O28" s="65"/>
      <c r="P28" s="65"/>
      <c r="Q28" s="65"/>
      <c r="R28" s="65"/>
    </row>
    <row r="29" spans="1:18" s="73" customFormat="1" ht="11.25" customHeight="1" outlineLevel="3" x14ac:dyDescent="0.2">
      <c r="A29" s="78"/>
      <c r="B29" s="79" t="s">
        <v>146</v>
      </c>
      <c r="C29" s="84">
        <v>0</v>
      </c>
      <c r="D29" s="85">
        <v>0</v>
      </c>
      <c r="E29" s="82">
        <v>2966396.98</v>
      </c>
      <c r="F29" s="86">
        <v>51</v>
      </c>
      <c r="G29" s="82">
        <f t="shared" si="4"/>
        <v>2966396.98</v>
      </c>
      <c r="H29" s="83">
        <f t="shared" si="5"/>
        <v>51</v>
      </c>
      <c r="I29" s="65"/>
      <c r="J29" s="65"/>
      <c r="K29" s="65"/>
      <c r="L29" s="65"/>
      <c r="M29" s="65"/>
      <c r="N29" s="65"/>
      <c r="O29" s="65"/>
      <c r="P29" s="65"/>
      <c r="Q29" s="65"/>
      <c r="R29" s="65"/>
    </row>
    <row r="30" spans="1:18" s="73" customFormat="1" ht="11.25" customHeight="1" outlineLevel="3" x14ac:dyDescent="0.2">
      <c r="A30" s="78"/>
      <c r="B30" s="79" t="s">
        <v>147</v>
      </c>
      <c r="C30" s="84">
        <v>0</v>
      </c>
      <c r="D30" s="85">
        <v>0</v>
      </c>
      <c r="E30" s="82">
        <v>2966396.98</v>
      </c>
      <c r="F30" s="86">
        <v>51</v>
      </c>
      <c r="G30" s="82">
        <f t="shared" si="4"/>
        <v>2966396.98</v>
      </c>
      <c r="H30" s="83">
        <f t="shared" si="5"/>
        <v>51</v>
      </c>
      <c r="I30" s="65"/>
      <c r="J30" s="65"/>
      <c r="K30" s="65"/>
      <c r="L30" s="65"/>
      <c r="M30" s="65"/>
      <c r="N30" s="65"/>
      <c r="O30" s="65"/>
      <c r="P30" s="65"/>
      <c r="Q30" s="65"/>
      <c r="R30" s="65"/>
    </row>
    <row r="31" spans="1:18" s="73" customFormat="1" ht="11.25" customHeight="1" outlineLevel="3" x14ac:dyDescent="0.2">
      <c r="A31" s="78"/>
      <c r="B31" s="79" t="s">
        <v>148</v>
      </c>
      <c r="C31" s="84">
        <v>0</v>
      </c>
      <c r="D31" s="85">
        <v>0</v>
      </c>
      <c r="E31" s="82">
        <v>2966396.97</v>
      </c>
      <c r="F31" s="86">
        <v>50</v>
      </c>
      <c r="G31" s="82">
        <f t="shared" ref="G31" si="6">C31+E31</f>
        <v>2966396.97</v>
      </c>
      <c r="H31" s="83">
        <f t="shared" ref="H31" si="7">D31+F31</f>
        <v>50</v>
      </c>
      <c r="I31" s="65"/>
      <c r="J31" s="65"/>
      <c r="K31" s="65"/>
      <c r="L31" s="65"/>
      <c r="M31" s="65"/>
      <c r="N31" s="65"/>
      <c r="O31" s="65"/>
      <c r="P31" s="65"/>
      <c r="Q31" s="65"/>
      <c r="R31" s="65"/>
    </row>
    <row r="32" spans="1:18" s="73" customFormat="1" ht="11.25" customHeight="1" x14ac:dyDescent="0.2">
      <c r="A32" s="72" t="s">
        <v>151</v>
      </c>
      <c r="B32" s="181" t="s">
        <v>16</v>
      </c>
      <c r="C32" s="182"/>
      <c r="D32" s="182"/>
      <c r="E32" s="182"/>
      <c r="F32" s="182"/>
      <c r="G32" s="182"/>
      <c r="H32" s="183"/>
      <c r="I32" s="65"/>
      <c r="J32" s="65"/>
      <c r="K32" s="65"/>
      <c r="L32" s="65"/>
      <c r="M32" s="65"/>
      <c r="N32" s="65"/>
      <c r="O32" s="65"/>
      <c r="P32" s="65"/>
      <c r="Q32" s="65"/>
      <c r="R32" s="65"/>
    </row>
    <row r="33" spans="1:18" s="73" customFormat="1" ht="11.25" customHeight="1" outlineLevel="1" x14ac:dyDescent="0.2">
      <c r="A33" s="74"/>
      <c r="B33" s="75" t="s">
        <v>137</v>
      </c>
      <c r="C33" s="76">
        <f>SUM(C34:C45)</f>
        <v>83616222.519999996</v>
      </c>
      <c r="D33" s="77">
        <f t="shared" ref="D33:H33" si="8">SUM(D34:D45)</f>
        <v>836</v>
      </c>
      <c r="E33" s="76">
        <f t="shared" si="8"/>
        <v>5173047.1399999997</v>
      </c>
      <c r="F33" s="77">
        <f t="shared" si="8"/>
        <v>205</v>
      </c>
      <c r="G33" s="76">
        <f t="shared" si="8"/>
        <v>88789269.659999996</v>
      </c>
      <c r="H33" s="77">
        <f t="shared" si="8"/>
        <v>1041</v>
      </c>
      <c r="I33" s="65"/>
      <c r="J33" s="65"/>
      <c r="K33" s="65"/>
      <c r="L33" s="65"/>
      <c r="M33" s="65"/>
      <c r="N33" s="65"/>
      <c r="O33" s="65"/>
      <c r="P33" s="65"/>
      <c r="Q33" s="65"/>
      <c r="R33" s="65"/>
    </row>
    <row r="34" spans="1:18" s="73" customFormat="1" ht="11.25" customHeight="1" outlineLevel="2" x14ac:dyDescent="0.2">
      <c r="A34" s="78"/>
      <c r="B34" s="79" t="s">
        <v>138</v>
      </c>
      <c r="C34" s="80">
        <v>8696509.3200000003</v>
      </c>
      <c r="D34" s="81">
        <v>81</v>
      </c>
      <c r="E34" s="82">
        <v>0</v>
      </c>
      <c r="F34" s="83">
        <v>0</v>
      </c>
      <c r="G34" s="82">
        <f>C34+E34</f>
        <v>8696509.3200000003</v>
      </c>
      <c r="H34" s="83">
        <f>D34+F34</f>
        <v>81</v>
      </c>
      <c r="I34" s="65"/>
      <c r="J34" s="65"/>
      <c r="K34" s="65"/>
      <c r="L34" s="65"/>
      <c r="M34" s="65"/>
      <c r="N34" s="65"/>
      <c r="O34" s="65"/>
      <c r="P34" s="65"/>
      <c r="Q34" s="65"/>
      <c r="R34" s="65"/>
    </row>
    <row r="35" spans="1:18" s="73" customFormat="1" ht="11.25" customHeight="1" outlineLevel="2" x14ac:dyDescent="0.2">
      <c r="A35" s="78"/>
      <c r="B35" s="79" t="s">
        <v>139</v>
      </c>
      <c r="C35" s="80">
        <v>16720884.039999999</v>
      </c>
      <c r="D35" s="81">
        <v>200</v>
      </c>
      <c r="E35" s="82">
        <v>0</v>
      </c>
      <c r="F35" s="83">
        <v>0</v>
      </c>
      <c r="G35" s="82">
        <f t="shared" ref="G35:G44" si="9">C35+E35</f>
        <v>16720884.039999999</v>
      </c>
      <c r="H35" s="83">
        <f t="shared" ref="H35:H44" si="10">D35+F35</f>
        <v>200</v>
      </c>
      <c r="I35" s="65"/>
      <c r="J35" s="65"/>
      <c r="K35" s="65"/>
      <c r="L35" s="65"/>
      <c r="M35" s="65"/>
      <c r="N35" s="65"/>
      <c r="O35" s="65"/>
      <c r="P35" s="65"/>
      <c r="Q35" s="65"/>
      <c r="R35" s="65"/>
    </row>
    <row r="36" spans="1:18" s="73" customFormat="1" ht="11.25" customHeight="1" outlineLevel="2" x14ac:dyDescent="0.2">
      <c r="A36" s="78"/>
      <c r="B36" s="79" t="s">
        <v>140</v>
      </c>
      <c r="C36" s="80">
        <v>19727325.300000001</v>
      </c>
      <c r="D36" s="81">
        <v>195</v>
      </c>
      <c r="E36" s="82">
        <v>0</v>
      </c>
      <c r="F36" s="83">
        <v>0</v>
      </c>
      <c r="G36" s="82">
        <f t="shared" si="9"/>
        <v>19727325.300000001</v>
      </c>
      <c r="H36" s="83">
        <f t="shared" si="10"/>
        <v>195</v>
      </c>
      <c r="I36" s="65"/>
      <c r="J36" s="65"/>
      <c r="K36" s="65"/>
      <c r="L36" s="65"/>
      <c r="M36" s="65"/>
      <c r="N36" s="65"/>
      <c r="O36" s="65"/>
      <c r="P36" s="65"/>
      <c r="Q36" s="65"/>
      <c r="R36" s="65"/>
    </row>
    <row r="37" spans="1:18" s="73" customFormat="1" ht="11.25" customHeight="1" outlineLevel="2" x14ac:dyDescent="0.2">
      <c r="A37" s="78"/>
      <c r="B37" s="79" t="s">
        <v>141</v>
      </c>
      <c r="C37" s="80">
        <v>14023834.619999999</v>
      </c>
      <c r="D37" s="81">
        <v>132</v>
      </c>
      <c r="E37" s="82">
        <v>0</v>
      </c>
      <c r="F37" s="83">
        <v>0</v>
      </c>
      <c r="G37" s="82">
        <f t="shared" si="9"/>
        <v>14023834.619999999</v>
      </c>
      <c r="H37" s="83">
        <f t="shared" si="10"/>
        <v>132</v>
      </c>
      <c r="I37" s="65"/>
      <c r="J37" s="65"/>
      <c r="K37" s="65"/>
      <c r="L37" s="65"/>
      <c r="M37" s="65"/>
      <c r="N37" s="65"/>
      <c r="O37" s="65"/>
      <c r="P37" s="65"/>
      <c r="Q37" s="65"/>
      <c r="R37" s="65"/>
    </row>
    <row r="38" spans="1:18" s="73" customFormat="1" ht="11.25" customHeight="1" outlineLevel="2" x14ac:dyDescent="0.2">
      <c r="A38" s="78"/>
      <c r="B38" s="79" t="s">
        <v>142</v>
      </c>
      <c r="C38" s="80">
        <v>14023834.619999999</v>
      </c>
      <c r="D38" s="81">
        <v>132</v>
      </c>
      <c r="E38" s="82">
        <v>0</v>
      </c>
      <c r="F38" s="83">
        <v>0</v>
      </c>
      <c r="G38" s="82">
        <f t="shared" si="9"/>
        <v>14023834.619999999</v>
      </c>
      <c r="H38" s="83">
        <f t="shared" si="10"/>
        <v>132</v>
      </c>
      <c r="I38" s="65"/>
      <c r="J38" s="65"/>
      <c r="K38" s="65"/>
      <c r="L38" s="65"/>
      <c r="M38" s="65"/>
      <c r="N38" s="65"/>
      <c r="O38" s="65"/>
      <c r="P38" s="65"/>
      <c r="Q38" s="65"/>
      <c r="R38" s="65"/>
    </row>
    <row r="39" spans="1:18" s="73" customFormat="1" ht="11.25" customHeight="1" outlineLevel="2" x14ac:dyDescent="0.2">
      <c r="A39" s="78"/>
      <c r="B39" s="79" t="s">
        <v>143</v>
      </c>
      <c r="C39" s="80">
        <v>10423834.619999999</v>
      </c>
      <c r="D39" s="81">
        <v>96</v>
      </c>
      <c r="E39" s="82">
        <v>0</v>
      </c>
      <c r="F39" s="83">
        <v>0</v>
      </c>
      <c r="G39" s="82">
        <f t="shared" si="9"/>
        <v>10423834.619999999</v>
      </c>
      <c r="H39" s="83">
        <f t="shared" si="10"/>
        <v>96</v>
      </c>
      <c r="I39" s="65"/>
      <c r="J39" s="65"/>
      <c r="K39" s="65"/>
      <c r="L39" s="65"/>
      <c r="M39" s="65"/>
      <c r="N39" s="65"/>
      <c r="O39" s="65"/>
      <c r="P39" s="65"/>
      <c r="Q39" s="65"/>
      <c r="R39" s="65"/>
    </row>
    <row r="40" spans="1:18" s="73" customFormat="1" ht="11.25" customHeight="1" outlineLevel="2" x14ac:dyDescent="0.2">
      <c r="A40" s="78"/>
      <c r="B40" s="79" t="s">
        <v>150</v>
      </c>
      <c r="C40" s="84">
        <v>0</v>
      </c>
      <c r="D40" s="85">
        <v>0</v>
      </c>
      <c r="E40" s="82">
        <v>0</v>
      </c>
      <c r="F40" s="83">
        <v>0</v>
      </c>
      <c r="G40" s="82">
        <f t="shared" si="9"/>
        <v>0</v>
      </c>
      <c r="H40" s="83">
        <f t="shared" si="10"/>
        <v>0</v>
      </c>
      <c r="I40" s="65"/>
      <c r="J40" s="65"/>
      <c r="K40" s="65"/>
      <c r="L40" s="65"/>
      <c r="M40" s="65"/>
      <c r="N40" s="65"/>
      <c r="O40" s="65"/>
      <c r="P40" s="65"/>
      <c r="Q40" s="65"/>
      <c r="R40" s="65"/>
    </row>
    <row r="41" spans="1:18" s="73" customFormat="1" ht="11.25" customHeight="1" outlineLevel="2" x14ac:dyDescent="0.2">
      <c r="A41" s="78"/>
      <c r="B41" s="79" t="s">
        <v>144</v>
      </c>
      <c r="C41" s="84">
        <v>0</v>
      </c>
      <c r="D41" s="85">
        <v>0</v>
      </c>
      <c r="E41" s="82">
        <v>0</v>
      </c>
      <c r="F41" s="83">
        <v>0</v>
      </c>
      <c r="G41" s="82">
        <f t="shared" si="9"/>
        <v>0</v>
      </c>
      <c r="H41" s="83">
        <f t="shared" si="10"/>
        <v>0</v>
      </c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73" customFormat="1" ht="11.25" customHeight="1" outlineLevel="3" x14ac:dyDescent="0.2">
      <c r="A42" s="78"/>
      <c r="B42" s="79" t="s">
        <v>145</v>
      </c>
      <c r="C42" s="84">
        <v>0</v>
      </c>
      <c r="D42" s="85">
        <v>0</v>
      </c>
      <c r="E42" s="82">
        <v>1293261.79</v>
      </c>
      <c r="F42" s="86">
        <v>51</v>
      </c>
      <c r="G42" s="82">
        <f t="shared" si="9"/>
        <v>1293261.79</v>
      </c>
      <c r="H42" s="83">
        <f t="shared" si="10"/>
        <v>51</v>
      </c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1:18" s="73" customFormat="1" ht="11.25" customHeight="1" outlineLevel="3" x14ac:dyDescent="0.2">
      <c r="A43" s="78"/>
      <c r="B43" s="79" t="s">
        <v>146</v>
      </c>
      <c r="C43" s="84">
        <v>0</v>
      </c>
      <c r="D43" s="85">
        <v>0</v>
      </c>
      <c r="E43" s="82">
        <v>1293261.79</v>
      </c>
      <c r="F43" s="86">
        <v>51</v>
      </c>
      <c r="G43" s="82">
        <f t="shared" si="9"/>
        <v>1293261.79</v>
      </c>
      <c r="H43" s="83">
        <f t="shared" si="10"/>
        <v>51</v>
      </c>
      <c r="I43" s="65"/>
      <c r="J43" s="65"/>
      <c r="K43" s="65"/>
      <c r="L43" s="65"/>
      <c r="M43" s="65"/>
      <c r="N43" s="65"/>
      <c r="O43" s="65"/>
      <c r="P43" s="65"/>
      <c r="Q43" s="65"/>
      <c r="R43" s="65"/>
    </row>
    <row r="44" spans="1:18" s="73" customFormat="1" ht="11.25" customHeight="1" outlineLevel="3" x14ac:dyDescent="0.2">
      <c r="A44" s="78"/>
      <c r="B44" s="79" t="s">
        <v>147</v>
      </c>
      <c r="C44" s="84">
        <v>0</v>
      </c>
      <c r="D44" s="85">
        <v>0</v>
      </c>
      <c r="E44" s="82">
        <v>1293261.79</v>
      </c>
      <c r="F44" s="86">
        <v>51</v>
      </c>
      <c r="G44" s="82">
        <f t="shared" si="9"/>
        <v>1293261.79</v>
      </c>
      <c r="H44" s="83">
        <f t="shared" si="10"/>
        <v>51</v>
      </c>
      <c r="I44" s="65"/>
      <c r="J44" s="65"/>
      <c r="K44" s="65"/>
      <c r="L44" s="65"/>
      <c r="M44" s="65"/>
      <c r="N44" s="65"/>
      <c r="O44" s="65"/>
      <c r="P44" s="65"/>
      <c r="Q44" s="65"/>
      <c r="R44" s="65"/>
    </row>
    <row r="45" spans="1:18" s="73" customFormat="1" ht="11.25" customHeight="1" outlineLevel="3" x14ac:dyDescent="0.2">
      <c r="A45" s="78"/>
      <c r="B45" s="79" t="s">
        <v>148</v>
      </c>
      <c r="C45" s="84">
        <v>0</v>
      </c>
      <c r="D45" s="85">
        <v>0</v>
      </c>
      <c r="E45" s="82">
        <v>1293261.77</v>
      </c>
      <c r="F45" s="86">
        <v>52</v>
      </c>
      <c r="G45" s="82">
        <f t="shared" ref="G45" si="11">C45+E45</f>
        <v>1293261.77</v>
      </c>
      <c r="H45" s="83">
        <f t="shared" ref="H45" si="12">D45+F45</f>
        <v>52</v>
      </c>
      <c r="I45" s="65"/>
      <c r="J45" s="65"/>
      <c r="K45" s="65"/>
      <c r="L45" s="65"/>
      <c r="M45" s="65"/>
      <c r="N45" s="65"/>
      <c r="O45" s="65"/>
      <c r="P45" s="65"/>
      <c r="Q45" s="65"/>
      <c r="R45" s="65"/>
    </row>
    <row r="46" spans="1:18" s="73" customFormat="1" ht="11.25" customHeight="1" x14ac:dyDescent="0.2">
      <c r="A46" s="72" t="s">
        <v>152</v>
      </c>
      <c r="B46" s="181" t="s">
        <v>3</v>
      </c>
      <c r="C46" s="182"/>
      <c r="D46" s="182"/>
      <c r="E46" s="182"/>
      <c r="F46" s="182"/>
      <c r="G46" s="182"/>
      <c r="H46" s="183"/>
      <c r="I46" s="65"/>
      <c r="J46" s="65"/>
      <c r="K46" s="65"/>
      <c r="L46" s="65"/>
      <c r="M46" s="65"/>
      <c r="N46" s="65"/>
      <c r="O46" s="65"/>
      <c r="P46" s="65"/>
      <c r="Q46" s="65"/>
      <c r="R46" s="65"/>
    </row>
    <row r="47" spans="1:18" s="73" customFormat="1" ht="11.25" customHeight="1" outlineLevel="1" x14ac:dyDescent="0.2">
      <c r="A47" s="74"/>
      <c r="B47" s="75" t="s">
        <v>137</v>
      </c>
      <c r="C47" s="76">
        <f>SUM(C48:C55)</f>
        <v>178580517.28999999</v>
      </c>
      <c r="D47" s="77">
        <f t="shared" ref="D47:H47" si="13">SUM(D48:D55)</f>
        <v>1894</v>
      </c>
      <c r="E47" s="76">
        <f t="shared" si="13"/>
        <v>195961</v>
      </c>
      <c r="F47" s="77">
        <f t="shared" si="13"/>
        <v>25</v>
      </c>
      <c r="G47" s="76">
        <f t="shared" si="13"/>
        <v>178776478.28999999</v>
      </c>
      <c r="H47" s="77">
        <f t="shared" si="13"/>
        <v>1919</v>
      </c>
      <c r="I47" s="65"/>
      <c r="J47" s="65"/>
      <c r="K47" s="65"/>
      <c r="L47" s="65"/>
      <c r="M47" s="65"/>
      <c r="N47" s="65"/>
      <c r="O47" s="65"/>
      <c r="P47" s="65"/>
      <c r="Q47" s="65"/>
      <c r="R47" s="65"/>
    </row>
    <row r="48" spans="1:18" s="73" customFormat="1" ht="11.25" customHeight="1" outlineLevel="2" x14ac:dyDescent="0.2">
      <c r="A48" s="78"/>
      <c r="B48" s="79" t="s">
        <v>138</v>
      </c>
      <c r="C48" s="80">
        <v>21596276.140000001</v>
      </c>
      <c r="D48" s="81">
        <v>211</v>
      </c>
      <c r="E48" s="82">
        <v>0</v>
      </c>
      <c r="F48" s="83">
        <v>0</v>
      </c>
      <c r="G48" s="82">
        <f t="shared" ref="G48:G51" si="14">C48+E48</f>
        <v>21596276.140000001</v>
      </c>
      <c r="H48" s="83">
        <f t="shared" ref="H48:H51" si="15">D48+F48</f>
        <v>211</v>
      </c>
      <c r="I48" s="65"/>
      <c r="J48" s="65"/>
      <c r="K48" s="65"/>
      <c r="L48" s="65"/>
      <c r="M48" s="65"/>
      <c r="N48" s="65"/>
      <c r="O48" s="65"/>
      <c r="P48" s="65"/>
      <c r="Q48" s="65"/>
      <c r="R48" s="65"/>
    </row>
    <row r="49" spans="1:18" s="73" customFormat="1" ht="11.25" customHeight="1" outlineLevel="2" x14ac:dyDescent="0.2">
      <c r="A49" s="78"/>
      <c r="B49" s="79" t="s">
        <v>139</v>
      </c>
      <c r="C49" s="80">
        <v>71032970.349999994</v>
      </c>
      <c r="D49" s="81">
        <v>790</v>
      </c>
      <c r="E49" s="82">
        <v>0</v>
      </c>
      <c r="F49" s="83">
        <v>0</v>
      </c>
      <c r="G49" s="82">
        <f t="shared" si="14"/>
        <v>71032970.349999994</v>
      </c>
      <c r="H49" s="83">
        <f t="shared" si="15"/>
        <v>790</v>
      </c>
      <c r="I49" s="65"/>
      <c r="J49" s="65"/>
      <c r="K49" s="65"/>
      <c r="L49" s="65"/>
      <c r="M49" s="65"/>
      <c r="N49" s="65"/>
      <c r="O49" s="65"/>
      <c r="P49" s="65"/>
      <c r="Q49" s="65"/>
      <c r="R49" s="65"/>
    </row>
    <row r="50" spans="1:18" s="73" customFormat="1" ht="11.25" customHeight="1" outlineLevel="2" x14ac:dyDescent="0.2">
      <c r="A50" s="78"/>
      <c r="B50" s="79" t="s">
        <v>140</v>
      </c>
      <c r="C50" s="80">
        <v>32856079.989999998</v>
      </c>
      <c r="D50" s="81">
        <v>433</v>
      </c>
      <c r="E50" s="82">
        <v>0</v>
      </c>
      <c r="F50" s="83">
        <v>0</v>
      </c>
      <c r="G50" s="82">
        <f t="shared" si="14"/>
        <v>32856079.989999998</v>
      </c>
      <c r="H50" s="83">
        <f t="shared" si="15"/>
        <v>433</v>
      </c>
      <c r="I50" s="65"/>
      <c r="J50" s="65"/>
      <c r="K50" s="65"/>
      <c r="L50" s="65"/>
      <c r="M50" s="65"/>
      <c r="N50" s="65"/>
      <c r="O50" s="65"/>
      <c r="P50" s="65"/>
      <c r="Q50" s="65"/>
      <c r="R50" s="65"/>
    </row>
    <row r="51" spans="1:18" s="73" customFormat="1" ht="11.25" customHeight="1" outlineLevel="2" x14ac:dyDescent="0.2">
      <c r="A51" s="78"/>
      <c r="B51" s="79" t="s">
        <v>141</v>
      </c>
      <c r="C51" s="80">
        <v>18637237.010000002</v>
      </c>
      <c r="D51" s="81">
        <v>164</v>
      </c>
      <c r="E51" s="82">
        <v>0</v>
      </c>
      <c r="F51" s="83">
        <v>0</v>
      </c>
      <c r="G51" s="82">
        <f t="shared" si="14"/>
        <v>18637237.010000002</v>
      </c>
      <c r="H51" s="83">
        <f t="shared" si="15"/>
        <v>164</v>
      </c>
      <c r="I51" s="65"/>
      <c r="J51" s="65"/>
      <c r="K51" s="65"/>
      <c r="L51" s="65"/>
      <c r="M51" s="65"/>
      <c r="N51" s="65"/>
      <c r="O51" s="65"/>
      <c r="P51" s="65"/>
      <c r="Q51" s="65"/>
      <c r="R51" s="65"/>
    </row>
    <row r="52" spans="1:18" s="73" customFormat="1" ht="11.25" customHeight="1" outlineLevel="2" x14ac:dyDescent="0.2">
      <c r="A52" s="78"/>
      <c r="B52" s="79" t="s">
        <v>142</v>
      </c>
      <c r="C52" s="80">
        <v>18637237</v>
      </c>
      <c r="D52" s="81">
        <v>164</v>
      </c>
      <c r="E52" s="82">
        <v>0</v>
      </c>
      <c r="F52" s="83">
        <v>0</v>
      </c>
      <c r="G52" s="82">
        <f t="shared" ref="G52:G55" si="16">C52+E52</f>
        <v>18637237</v>
      </c>
      <c r="H52" s="83">
        <f t="shared" ref="H52:H55" si="17">D52+F52</f>
        <v>164</v>
      </c>
      <c r="I52" s="65"/>
      <c r="J52" s="65"/>
      <c r="K52" s="65"/>
      <c r="L52" s="65"/>
      <c r="M52" s="65"/>
      <c r="N52" s="65"/>
      <c r="O52" s="65"/>
      <c r="P52" s="65"/>
      <c r="Q52" s="65"/>
      <c r="R52" s="65"/>
    </row>
    <row r="53" spans="1:18" s="73" customFormat="1" ht="11.25" customHeight="1" outlineLevel="2" x14ac:dyDescent="0.2">
      <c r="A53" s="78"/>
      <c r="B53" s="79" t="s">
        <v>143</v>
      </c>
      <c r="C53" s="80">
        <v>11437237</v>
      </c>
      <c r="D53" s="81">
        <v>92</v>
      </c>
      <c r="E53" s="82">
        <v>0</v>
      </c>
      <c r="F53" s="83">
        <v>0</v>
      </c>
      <c r="G53" s="82">
        <f t="shared" si="16"/>
        <v>11437237</v>
      </c>
      <c r="H53" s="83">
        <f t="shared" si="17"/>
        <v>92</v>
      </c>
      <c r="I53" s="65"/>
      <c r="J53" s="65"/>
      <c r="K53" s="65"/>
      <c r="L53" s="65"/>
      <c r="M53" s="65"/>
      <c r="N53" s="65"/>
      <c r="O53" s="65"/>
      <c r="P53" s="65"/>
      <c r="Q53" s="65"/>
      <c r="R53" s="65"/>
    </row>
    <row r="54" spans="1:18" s="73" customFormat="1" ht="11.25" customHeight="1" outlineLevel="2" x14ac:dyDescent="0.2">
      <c r="A54" s="78"/>
      <c r="B54" s="79" t="s">
        <v>150</v>
      </c>
      <c r="C54" s="80">
        <v>4383479.8</v>
      </c>
      <c r="D54" s="81">
        <v>40</v>
      </c>
      <c r="E54" s="82">
        <v>0</v>
      </c>
      <c r="F54" s="83">
        <v>0</v>
      </c>
      <c r="G54" s="82">
        <f t="shared" si="16"/>
        <v>4383479.8</v>
      </c>
      <c r="H54" s="83">
        <f t="shared" si="17"/>
        <v>40</v>
      </c>
      <c r="I54" s="65"/>
      <c r="J54" s="65"/>
      <c r="K54" s="65"/>
      <c r="L54" s="65"/>
      <c r="M54" s="65"/>
      <c r="N54" s="65"/>
      <c r="O54" s="65"/>
      <c r="P54" s="65"/>
      <c r="Q54" s="65"/>
      <c r="R54" s="65"/>
    </row>
    <row r="55" spans="1:18" s="73" customFormat="1" ht="11.25" customHeight="1" outlineLevel="2" x14ac:dyDescent="0.2">
      <c r="A55" s="78"/>
      <c r="B55" s="79" t="s">
        <v>144</v>
      </c>
      <c r="C55" s="84">
        <v>0</v>
      </c>
      <c r="D55" s="85">
        <v>0</v>
      </c>
      <c r="E55" s="82">
        <v>195961</v>
      </c>
      <c r="F55" s="86">
        <v>25</v>
      </c>
      <c r="G55" s="82">
        <f t="shared" si="16"/>
        <v>195961</v>
      </c>
      <c r="H55" s="83">
        <f t="shared" si="17"/>
        <v>25</v>
      </c>
      <c r="I55" s="65"/>
      <c r="J55" s="65"/>
      <c r="K55" s="65"/>
      <c r="L55" s="65"/>
      <c r="M55" s="65"/>
      <c r="N55" s="65"/>
      <c r="O55" s="65"/>
      <c r="P55" s="65"/>
      <c r="Q55" s="65"/>
      <c r="R55" s="65"/>
    </row>
    <row r="56" spans="1:18" ht="15" customHeight="1" x14ac:dyDescent="0.2">
      <c r="A56" s="87"/>
      <c r="B56" s="88" t="s">
        <v>160</v>
      </c>
      <c r="C56" s="88"/>
      <c r="D56" s="88"/>
      <c r="E56" s="89">
        <f>E47+E33+E19+E6</f>
        <v>83930206.090000004</v>
      </c>
      <c r="F56" s="90">
        <f>F47+F33+F19+F6</f>
        <v>1720</v>
      </c>
      <c r="G56" s="89"/>
      <c r="H56" s="89"/>
    </row>
  </sheetData>
  <mergeCells count="11">
    <mergeCell ref="B46:H46"/>
    <mergeCell ref="B32:H32"/>
    <mergeCell ref="B18:H18"/>
    <mergeCell ref="F1:H1"/>
    <mergeCell ref="A2:H2"/>
    <mergeCell ref="A3:A4"/>
    <mergeCell ref="B3:B4"/>
    <mergeCell ref="C3:D3"/>
    <mergeCell ref="E3:F3"/>
    <mergeCell ref="G3:H3"/>
    <mergeCell ref="B5:H5"/>
  </mergeCells>
  <pageMargins left="0.39370078740157477" right="0.39370078740157477" top="0.39370078740157477" bottom="0.39370078740157477" header="0" footer="0"/>
  <pageSetup paperSize="9" fitToWidth="0" fitToHeight="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468"/>
  <sheetViews>
    <sheetView view="pageBreakPreview" zoomScale="160" zoomScaleNormal="115" zoomScaleSheetLayoutView="160" workbookViewId="0">
      <pane xSplit="1" ySplit="4" topLeftCell="B188" activePane="bottomRight" state="frozen"/>
      <selection pane="topRight" activeCell="B1" sqref="B1"/>
      <selection pane="bottomLeft" activeCell="A5" sqref="A5"/>
      <selection pane="bottomRight" activeCell="F1" sqref="F1:H1"/>
    </sheetView>
  </sheetViews>
  <sheetFormatPr defaultColWidth="10.6640625" defaultRowHeight="11.25" outlineLevelRow="2" x14ac:dyDescent="0.2"/>
  <cols>
    <col min="1" max="1" width="10.6640625" style="65" customWidth="1"/>
    <col min="2" max="2" width="25" style="65" customWidth="1"/>
    <col min="3" max="3" width="14.83203125" style="110" customWidth="1"/>
    <col min="4" max="4" width="12.6640625" style="111" customWidth="1"/>
    <col min="5" max="5" width="14.83203125" style="112" customWidth="1"/>
    <col min="6" max="6" width="12.6640625" style="111" customWidth="1"/>
    <col min="7" max="7" width="14.83203125" style="113" customWidth="1"/>
    <col min="8" max="8" width="12.6640625" style="111" customWidth="1"/>
    <col min="9" max="62" width="10.6640625" style="65"/>
    <col min="63" max="63" width="10.6640625" style="65" customWidth="1"/>
    <col min="64" max="64" width="24.1640625" style="65" customWidth="1"/>
    <col min="65" max="65" width="14.83203125" style="65" customWidth="1"/>
    <col min="66" max="66" width="9.5" style="65" customWidth="1"/>
    <col min="67" max="67" width="14.83203125" style="65" customWidth="1"/>
    <col min="68" max="68" width="9.5" style="65" customWidth="1"/>
    <col min="69" max="69" width="14.83203125" style="65" customWidth="1"/>
    <col min="70" max="70" width="9.5" style="65" customWidth="1"/>
    <col min="71" max="71" width="14.83203125" style="65" customWidth="1"/>
    <col min="72" max="72" width="9.5" style="65" customWidth="1"/>
    <col min="73" max="73" width="14.83203125" style="65" customWidth="1"/>
    <col min="74" max="74" width="9.5" style="65" customWidth="1"/>
    <col min="75" max="75" width="14" style="65" customWidth="1"/>
    <col min="76" max="76" width="10.6640625" style="65" customWidth="1"/>
    <col min="77" max="77" width="16.5" style="65" customWidth="1"/>
    <col min="78" max="78" width="10.6640625" style="65" customWidth="1"/>
    <col min="79" max="79" width="15.83203125" style="65" customWidth="1"/>
    <col min="80" max="80" width="13.5" style="65" customWidth="1"/>
    <col min="81" max="82" width="10.6640625" style="65" customWidth="1"/>
    <col min="83" max="318" width="10.6640625" style="65"/>
    <col min="319" max="319" width="10.6640625" style="65" customWidth="1"/>
    <col min="320" max="320" width="24.1640625" style="65" customWidth="1"/>
    <col min="321" max="321" width="14.83203125" style="65" customWidth="1"/>
    <col min="322" max="322" width="9.5" style="65" customWidth="1"/>
    <col min="323" max="323" width="14.83203125" style="65" customWidth="1"/>
    <col min="324" max="324" width="9.5" style="65" customWidth="1"/>
    <col min="325" max="325" width="14.83203125" style="65" customWidth="1"/>
    <col min="326" max="326" width="9.5" style="65" customWidth="1"/>
    <col min="327" max="327" width="14.83203125" style="65" customWidth="1"/>
    <col min="328" max="328" width="9.5" style="65" customWidth="1"/>
    <col min="329" max="329" width="14.83203125" style="65" customWidth="1"/>
    <col min="330" max="330" width="9.5" style="65" customWidth="1"/>
    <col min="331" max="331" width="14" style="65" customWidth="1"/>
    <col min="332" max="332" width="10.6640625" style="65" customWidth="1"/>
    <col min="333" max="333" width="16.5" style="65" customWidth="1"/>
    <col min="334" max="334" width="10.6640625" style="65" customWidth="1"/>
    <col min="335" max="335" width="15.83203125" style="65" customWidth="1"/>
    <col min="336" max="336" width="13.5" style="65" customWidth="1"/>
    <col min="337" max="338" width="10.6640625" style="65" customWidth="1"/>
    <col min="339" max="574" width="10.6640625" style="65"/>
    <col min="575" max="575" width="10.6640625" style="65" customWidth="1"/>
    <col min="576" max="576" width="24.1640625" style="65" customWidth="1"/>
    <col min="577" max="577" width="14.83203125" style="65" customWidth="1"/>
    <col min="578" max="578" width="9.5" style="65" customWidth="1"/>
    <col min="579" max="579" width="14.83203125" style="65" customWidth="1"/>
    <col min="580" max="580" width="9.5" style="65" customWidth="1"/>
    <col min="581" max="581" width="14.83203125" style="65" customWidth="1"/>
    <col min="582" max="582" width="9.5" style="65" customWidth="1"/>
    <col min="583" max="583" width="14.83203125" style="65" customWidth="1"/>
    <col min="584" max="584" width="9.5" style="65" customWidth="1"/>
    <col min="585" max="585" width="14.83203125" style="65" customWidth="1"/>
    <col min="586" max="586" width="9.5" style="65" customWidth="1"/>
    <col min="587" max="587" width="14" style="65" customWidth="1"/>
    <col min="588" max="588" width="10.6640625" style="65" customWidth="1"/>
    <col min="589" max="589" width="16.5" style="65" customWidth="1"/>
    <col min="590" max="590" width="10.6640625" style="65" customWidth="1"/>
    <col min="591" max="591" width="15.83203125" style="65" customWidth="1"/>
    <col min="592" max="592" width="13.5" style="65" customWidth="1"/>
    <col min="593" max="594" width="10.6640625" style="65" customWidth="1"/>
    <col min="595" max="830" width="10.6640625" style="65"/>
    <col min="831" max="831" width="10.6640625" style="65" customWidth="1"/>
    <col min="832" max="832" width="24.1640625" style="65" customWidth="1"/>
    <col min="833" max="833" width="14.83203125" style="65" customWidth="1"/>
    <col min="834" max="834" width="9.5" style="65" customWidth="1"/>
    <col min="835" max="835" width="14.83203125" style="65" customWidth="1"/>
    <col min="836" max="836" width="9.5" style="65" customWidth="1"/>
    <col min="837" max="837" width="14.83203125" style="65" customWidth="1"/>
    <col min="838" max="838" width="9.5" style="65" customWidth="1"/>
    <col min="839" max="839" width="14.83203125" style="65" customWidth="1"/>
    <col min="840" max="840" width="9.5" style="65" customWidth="1"/>
    <col min="841" max="841" width="14.83203125" style="65" customWidth="1"/>
    <col min="842" max="842" width="9.5" style="65" customWidth="1"/>
    <col min="843" max="843" width="14" style="65" customWidth="1"/>
    <col min="844" max="844" width="10.6640625" style="65" customWidth="1"/>
    <col min="845" max="845" width="16.5" style="65" customWidth="1"/>
    <col min="846" max="846" width="10.6640625" style="65" customWidth="1"/>
    <col min="847" max="847" width="15.83203125" style="65" customWidth="1"/>
    <col min="848" max="848" width="13.5" style="65" customWidth="1"/>
    <col min="849" max="850" width="10.6640625" style="65" customWidth="1"/>
    <col min="851" max="1086" width="10.6640625" style="65"/>
    <col min="1087" max="1087" width="10.6640625" style="65" customWidth="1"/>
    <col min="1088" max="1088" width="24.1640625" style="65" customWidth="1"/>
    <col min="1089" max="1089" width="14.83203125" style="65" customWidth="1"/>
    <col min="1090" max="1090" width="9.5" style="65" customWidth="1"/>
    <col min="1091" max="1091" width="14.83203125" style="65" customWidth="1"/>
    <col min="1092" max="1092" width="9.5" style="65" customWidth="1"/>
    <col min="1093" max="1093" width="14.83203125" style="65" customWidth="1"/>
    <col min="1094" max="1094" width="9.5" style="65" customWidth="1"/>
    <col min="1095" max="1095" width="14.83203125" style="65" customWidth="1"/>
    <col min="1096" max="1096" width="9.5" style="65" customWidth="1"/>
    <col min="1097" max="1097" width="14.83203125" style="65" customWidth="1"/>
    <col min="1098" max="1098" width="9.5" style="65" customWidth="1"/>
    <col min="1099" max="1099" width="14" style="65" customWidth="1"/>
    <col min="1100" max="1100" width="10.6640625" style="65" customWidth="1"/>
    <col min="1101" max="1101" width="16.5" style="65" customWidth="1"/>
    <col min="1102" max="1102" width="10.6640625" style="65" customWidth="1"/>
    <col min="1103" max="1103" width="15.83203125" style="65" customWidth="1"/>
    <col min="1104" max="1104" width="13.5" style="65" customWidth="1"/>
    <col min="1105" max="1106" width="10.6640625" style="65" customWidth="1"/>
    <col min="1107" max="1342" width="10.6640625" style="65"/>
    <col min="1343" max="1343" width="10.6640625" style="65" customWidth="1"/>
    <col min="1344" max="1344" width="24.1640625" style="65" customWidth="1"/>
    <col min="1345" max="1345" width="14.83203125" style="65" customWidth="1"/>
    <col min="1346" max="1346" width="9.5" style="65" customWidth="1"/>
    <col min="1347" max="1347" width="14.83203125" style="65" customWidth="1"/>
    <col min="1348" max="1348" width="9.5" style="65" customWidth="1"/>
    <col min="1349" max="1349" width="14.83203125" style="65" customWidth="1"/>
    <col min="1350" max="1350" width="9.5" style="65" customWidth="1"/>
    <col min="1351" max="1351" width="14.83203125" style="65" customWidth="1"/>
    <col min="1352" max="1352" width="9.5" style="65" customWidth="1"/>
    <col min="1353" max="1353" width="14.83203125" style="65" customWidth="1"/>
    <col min="1354" max="1354" width="9.5" style="65" customWidth="1"/>
    <col min="1355" max="1355" width="14" style="65" customWidth="1"/>
    <col min="1356" max="1356" width="10.6640625" style="65" customWidth="1"/>
    <col min="1357" max="1357" width="16.5" style="65" customWidth="1"/>
    <col min="1358" max="1358" width="10.6640625" style="65" customWidth="1"/>
    <col min="1359" max="1359" width="15.83203125" style="65" customWidth="1"/>
    <col min="1360" max="1360" width="13.5" style="65" customWidth="1"/>
    <col min="1361" max="1362" width="10.6640625" style="65" customWidth="1"/>
    <col min="1363" max="1598" width="10.6640625" style="65"/>
    <col min="1599" max="1599" width="10.6640625" style="65" customWidth="1"/>
    <col min="1600" max="1600" width="24.1640625" style="65" customWidth="1"/>
    <col min="1601" max="1601" width="14.83203125" style="65" customWidth="1"/>
    <col min="1602" max="1602" width="9.5" style="65" customWidth="1"/>
    <col min="1603" max="1603" width="14.83203125" style="65" customWidth="1"/>
    <col min="1604" max="1604" width="9.5" style="65" customWidth="1"/>
    <col min="1605" max="1605" width="14.83203125" style="65" customWidth="1"/>
    <col min="1606" max="1606" width="9.5" style="65" customWidth="1"/>
    <col min="1607" max="1607" width="14.83203125" style="65" customWidth="1"/>
    <col min="1608" max="1608" width="9.5" style="65" customWidth="1"/>
    <col min="1609" max="1609" width="14.83203125" style="65" customWidth="1"/>
    <col min="1610" max="1610" width="9.5" style="65" customWidth="1"/>
    <col min="1611" max="1611" width="14" style="65" customWidth="1"/>
    <col min="1612" max="1612" width="10.6640625" style="65" customWidth="1"/>
    <col min="1613" max="1613" width="16.5" style="65" customWidth="1"/>
    <col min="1614" max="1614" width="10.6640625" style="65" customWidth="1"/>
    <col min="1615" max="1615" width="15.83203125" style="65" customWidth="1"/>
    <col min="1616" max="1616" width="13.5" style="65" customWidth="1"/>
    <col min="1617" max="1618" width="10.6640625" style="65" customWidth="1"/>
    <col min="1619" max="1854" width="10.6640625" style="65"/>
    <col min="1855" max="1855" width="10.6640625" style="65" customWidth="1"/>
    <col min="1856" max="1856" width="24.1640625" style="65" customWidth="1"/>
    <col min="1857" max="1857" width="14.83203125" style="65" customWidth="1"/>
    <col min="1858" max="1858" width="9.5" style="65" customWidth="1"/>
    <col min="1859" max="1859" width="14.83203125" style="65" customWidth="1"/>
    <col min="1860" max="1860" width="9.5" style="65" customWidth="1"/>
    <col min="1861" max="1861" width="14.83203125" style="65" customWidth="1"/>
    <col min="1862" max="1862" width="9.5" style="65" customWidth="1"/>
    <col min="1863" max="1863" width="14.83203125" style="65" customWidth="1"/>
    <col min="1864" max="1864" width="9.5" style="65" customWidth="1"/>
    <col min="1865" max="1865" width="14.83203125" style="65" customWidth="1"/>
    <col min="1866" max="1866" width="9.5" style="65" customWidth="1"/>
    <col min="1867" max="1867" width="14" style="65" customWidth="1"/>
    <col min="1868" max="1868" width="10.6640625" style="65" customWidth="1"/>
    <col min="1869" max="1869" width="16.5" style="65" customWidth="1"/>
    <col min="1870" max="1870" width="10.6640625" style="65" customWidth="1"/>
    <col min="1871" max="1871" width="15.83203125" style="65" customWidth="1"/>
    <col min="1872" max="1872" width="13.5" style="65" customWidth="1"/>
    <col min="1873" max="1874" width="10.6640625" style="65" customWidth="1"/>
    <col min="1875" max="2110" width="10.6640625" style="65"/>
    <col min="2111" max="2111" width="10.6640625" style="65" customWidth="1"/>
    <col min="2112" max="2112" width="24.1640625" style="65" customWidth="1"/>
    <col min="2113" max="2113" width="14.83203125" style="65" customWidth="1"/>
    <col min="2114" max="2114" width="9.5" style="65" customWidth="1"/>
    <col min="2115" max="2115" width="14.83203125" style="65" customWidth="1"/>
    <col min="2116" max="2116" width="9.5" style="65" customWidth="1"/>
    <col min="2117" max="2117" width="14.83203125" style="65" customWidth="1"/>
    <col min="2118" max="2118" width="9.5" style="65" customWidth="1"/>
    <col min="2119" max="2119" width="14.83203125" style="65" customWidth="1"/>
    <col min="2120" max="2120" width="9.5" style="65" customWidth="1"/>
    <col min="2121" max="2121" width="14.83203125" style="65" customWidth="1"/>
    <col min="2122" max="2122" width="9.5" style="65" customWidth="1"/>
    <col min="2123" max="2123" width="14" style="65" customWidth="1"/>
    <col min="2124" max="2124" width="10.6640625" style="65" customWidth="1"/>
    <col min="2125" max="2125" width="16.5" style="65" customWidth="1"/>
    <col min="2126" max="2126" width="10.6640625" style="65" customWidth="1"/>
    <col min="2127" max="2127" width="15.83203125" style="65" customWidth="1"/>
    <col min="2128" max="2128" width="13.5" style="65" customWidth="1"/>
    <col min="2129" max="2130" width="10.6640625" style="65" customWidth="1"/>
    <col min="2131" max="2366" width="10.6640625" style="65"/>
    <col min="2367" max="2367" width="10.6640625" style="65" customWidth="1"/>
    <col min="2368" max="2368" width="24.1640625" style="65" customWidth="1"/>
    <col min="2369" max="2369" width="14.83203125" style="65" customWidth="1"/>
    <col min="2370" max="2370" width="9.5" style="65" customWidth="1"/>
    <col min="2371" max="2371" width="14.83203125" style="65" customWidth="1"/>
    <col min="2372" max="2372" width="9.5" style="65" customWidth="1"/>
    <col min="2373" max="2373" width="14.83203125" style="65" customWidth="1"/>
    <col min="2374" max="2374" width="9.5" style="65" customWidth="1"/>
    <col min="2375" max="2375" width="14.83203125" style="65" customWidth="1"/>
    <col min="2376" max="2376" width="9.5" style="65" customWidth="1"/>
    <col min="2377" max="2377" width="14.83203125" style="65" customWidth="1"/>
    <col min="2378" max="2378" width="9.5" style="65" customWidth="1"/>
    <col min="2379" max="2379" width="14" style="65" customWidth="1"/>
    <col min="2380" max="2380" width="10.6640625" style="65" customWidth="1"/>
    <col min="2381" max="2381" width="16.5" style="65" customWidth="1"/>
    <col min="2382" max="2382" width="10.6640625" style="65" customWidth="1"/>
    <col min="2383" max="2383" width="15.83203125" style="65" customWidth="1"/>
    <col min="2384" max="2384" width="13.5" style="65" customWidth="1"/>
    <col min="2385" max="2386" width="10.6640625" style="65" customWidth="1"/>
    <col min="2387" max="2622" width="10.6640625" style="65"/>
    <col min="2623" max="2623" width="10.6640625" style="65" customWidth="1"/>
    <col min="2624" max="2624" width="24.1640625" style="65" customWidth="1"/>
    <col min="2625" max="2625" width="14.83203125" style="65" customWidth="1"/>
    <col min="2626" max="2626" width="9.5" style="65" customWidth="1"/>
    <col min="2627" max="2627" width="14.83203125" style="65" customWidth="1"/>
    <col min="2628" max="2628" width="9.5" style="65" customWidth="1"/>
    <col min="2629" max="2629" width="14.83203125" style="65" customWidth="1"/>
    <col min="2630" max="2630" width="9.5" style="65" customWidth="1"/>
    <col min="2631" max="2631" width="14.83203125" style="65" customWidth="1"/>
    <col min="2632" max="2632" width="9.5" style="65" customWidth="1"/>
    <col min="2633" max="2633" width="14.83203125" style="65" customWidth="1"/>
    <col min="2634" max="2634" width="9.5" style="65" customWidth="1"/>
    <col min="2635" max="2635" width="14" style="65" customWidth="1"/>
    <col min="2636" max="2636" width="10.6640625" style="65" customWidth="1"/>
    <col min="2637" max="2637" width="16.5" style="65" customWidth="1"/>
    <col min="2638" max="2638" width="10.6640625" style="65" customWidth="1"/>
    <col min="2639" max="2639" width="15.83203125" style="65" customWidth="1"/>
    <col min="2640" max="2640" width="13.5" style="65" customWidth="1"/>
    <col min="2641" max="2642" width="10.6640625" style="65" customWidth="1"/>
    <col min="2643" max="2878" width="10.6640625" style="65"/>
    <col min="2879" max="2879" width="10.6640625" style="65" customWidth="1"/>
    <col min="2880" max="2880" width="24.1640625" style="65" customWidth="1"/>
    <col min="2881" max="2881" width="14.83203125" style="65" customWidth="1"/>
    <col min="2882" max="2882" width="9.5" style="65" customWidth="1"/>
    <col min="2883" max="2883" width="14.83203125" style="65" customWidth="1"/>
    <col min="2884" max="2884" width="9.5" style="65" customWidth="1"/>
    <col min="2885" max="2885" width="14.83203125" style="65" customWidth="1"/>
    <col min="2886" max="2886" width="9.5" style="65" customWidth="1"/>
    <col min="2887" max="2887" width="14.83203125" style="65" customWidth="1"/>
    <col min="2888" max="2888" width="9.5" style="65" customWidth="1"/>
    <col min="2889" max="2889" width="14.83203125" style="65" customWidth="1"/>
    <col min="2890" max="2890" width="9.5" style="65" customWidth="1"/>
    <col min="2891" max="2891" width="14" style="65" customWidth="1"/>
    <col min="2892" max="2892" width="10.6640625" style="65" customWidth="1"/>
    <col min="2893" max="2893" width="16.5" style="65" customWidth="1"/>
    <col min="2894" max="2894" width="10.6640625" style="65" customWidth="1"/>
    <col min="2895" max="2895" width="15.83203125" style="65" customWidth="1"/>
    <col min="2896" max="2896" width="13.5" style="65" customWidth="1"/>
    <col min="2897" max="2898" width="10.6640625" style="65" customWidth="1"/>
    <col min="2899" max="3134" width="10.6640625" style="65"/>
    <col min="3135" max="3135" width="10.6640625" style="65" customWidth="1"/>
    <col min="3136" max="3136" width="24.1640625" style="65" customWidth="1"/>
    <col min="3137" max="3137" width="14.83203125" style="65" customWidth="1"/>
    <col min="3138" max="3138" width="9.5" style="65" customWidth="1"/>
    <col min="3139" max="3139" width="14.83203125" style="65" customWidth="1"/>
    <col min="3140" max="3140" width="9.5" style="65" customWidth="1"/>
    <col min="3141" max="3141" width="14.83203125" style="65" customWidth="1"/>
    <col min="3142" max="3142" width="9.5" style="65" customWidth="1"/>
    <col min="3143" max="3143" width="14.83203125" style="65" customWidth="1"/>
    <col min="3144" max="3144" width="9.5" style="65" customWidth="1"/>
    <col min="3145" max="3145" width="14.83203125" style="65" customWidth="1"/>
    <col min="3146" max="3146" width="9.5" style="65" customWidth="1"/>
    <col min="3147" max="3147" width="14" style="65" customWidth="1"/>
    <col min="3148" max="3148" width="10.6640625" style="65" customWidth="1"/>
    <col min="3149" max="3149" width="16.5" style="65" customWidth="1"/>
    <col min="3150" max="3150" width="10.6640625" style="65" customWidth="1"/>
    <col min="3151" max="3151" width="15.83203125" style="65" customWidth="1"/>
    <col min="3152" max="3152" width="13.5" style="65" customWidth="1"/>
    <col min="3153" max="3154" width="10.6640625" style="65" customWidth="1"/>
    <col min="3155" max="3390" width="10.6640625" style="65"/>
    <col min="3391" max="3391" width="10.6640625" style="65" customWidth="1"/>
    <col min="3392" max="3392" width="24.1640625" style="65" customWidth="1"/>
    <col min="3393" max="3393" width="14.83203125" style="65" customWidth="1"/>
    <col min="3394" max="3394" width="9.5" style="65" customWidth="1"/>
    <col min="3395" max="3395" width="14.83203125" style="65" customWidth="1"/>
    <col min="3396" max="3396" width="9.5" style="65" customWidth="1"/>
    <col min="3397" max="3397" width="14.83203125" style="65" customWidth="1"/>
    <col min="3398" max="3398" width="9.5" style="65" customWidth="1"/>
    <col min="3399" max="3399" width="14.83203125" style="65" customWidth="1"/>
    <col min="3400" max="3400" width="9.5" style="65" customWidth="1"/>
    <col min="3401" max="3401" width="14.83203125" style="65" customWidth="1"/>
    <col min="3402" max="3402" width="9.5" style="65" customWidth="1"/>
    <col min="3403" max="3403" width="14" style="65" customWidth="1"/>
    <col min="3404" max="3404" width="10.6640625" style="65" customWidth="1"/>
    <col min="3405" max="3405" width="16.5" style="65" customWidth="1"/>
    <col min="3406" max="3406" width="10.6640625" style="65" customWidth="1"/>
    <col min="3407" max="3407" width="15.83203125" style="65" customWidth="1"/>
    <col min="3408" max="3408" width="13.5" style="65" customWidth="1"/>
    <col min="3409" max="3410" width="10.6640625" style="65" customWidth="1"/>
    <col min="3411" max="3646" width="10.6640625" style="65"/>
    <col min="3647" max="3647" width="10.6640625" style="65" customWidth="1"/>
    <col min="3648" max="3648" width="24.1640625" style="65" customWidth="1"/>
    <col min="3649" max="3649" width="14.83203125" style="65" customWidth="1"/>
    <col min="3650" max="3650" width="9.5" style="65" customWidth="1"/>
    <col min="3651" max="3651" width="14.83203125" style="65" customWidth="1"/>
    <col min="3652" max="3652" width="9.5" style="65" customWidth="1"/>
    <col min="3653" max="3653" width="14.83203125" style="65" customWidth="1"/>
    <col min="3654" max="3654" width="9.5" style="65" customWidth="1"/>
    <col min="3655" max="3655" width="14.83203125" style="65" customWidth="1"/>
    <col min="3656" max="3656" width="9.5" style="65" customWidth="1"/>
    <col min="3657" max="3657" width="14.83203125" style="65" customWidth="1"/>
    <col min="3658" max="3658" width="9.5" style="65" customWidth="1"/>
    <col min="3659" max="3659" width="14" style="65" customWidth="1"/>
    <col min="3660" max="3660" width="10.6640625" style="65" customWidth="1"/>
    <col min="3661" max="3661" width="16.5" style="65" customWidth="1"/>
    <col min="3662" max="3662" width="10.6640625" style="65" customWidth="1"/>
    <col min="3663" max="3663" width="15.83203125" style="65" customWidth="1"/>
    <col min="3664" max="3664" width="13.5" style="65" customWidth="1"/>
    <col min="3665" max="3666" width="10.6640625" style="65" customWidth="1"/>
    <col min="3667" max="3902" width="10.6640625" style="65"/>
    <col min="3903" max="3903" width="10.6640625" style="65" customWidth="1"/>
    <col min="3904" max="3904" width="24.1640625" style="65" customWidth="1"/>
    <col min="3905" max="3905" width="14.83203125" style="65" customWidth="1"/>
    <col min="3906" max="3906" width="9.5" style="65" customWidth="1"/>
    <col min="3907" max="3907" width="14.83203125" style="65" customWidth="1"/>
    <col min="3908" max="3908" width="9.5" style="65" customWidth="1"/>
    <col min="3909" max="3909" width="14.83203125" style="65" customWidth="1"/>
    <col min="3910" max="3910" width="9.5" style="65" customWidth="1"/>
    <col min="3911" max="3911" width="14.83203125" style="65" customWidth="1"/>
    <col min="3912" max="3912" width="9.5" style="65" customWidth="1"/>
    <col min="3913" max="3913" width="14.83203125" style="65" customWidth="1"/>
    <col min="3914" max="3914" width="9.5" style="65" customWidth="1"/>
    <col min="3915" max="3915" width="14" style="65" customWidth="1"/>
    <col min="3916" max="3916" width="10.6640625" style="65" customWidth="1"/>
    <col min="3917" max="3917" width="16.5" style="65" customWidth="1"/>
    <col min="3918" max="3918" width="10.6640625" style="65" customWidth="1"/>
    <col min="3919" max="3919" width="15.83203125" style="65" customWidth="1"/>
    <col min="3920" max="3920" width="13.5" style="65" customWidth="1"/>
    <col min="3921" max="3922" width="10.6640625" style="65" customWidth="1"/>
    <col min="3923" max="4158" width="10.6640625" style="65"/>
    <col min="4159" max="4159" width="10.6640625" style="65" customWidth="1"/>
    <col min="4160" max="4160" width="24.1640625" style="65" customWidth="1"/>
    <col min="4161" max="4161" width="14.83203125" style="65" customWidth="1"/>
    <col min="4162" max="4162" width="9.5" style="65" customWidth="1"/>
    <col min="4163" max="4163" width="14.83203125" style="65" customWidth="1"/>
    <col min="4164" max="4164" width="9.5" style="65" customWidth="1"/>
    <col min="4165" max="4165" width="14.83203125" style="65" customWidth="1"/>
    <col min="4166" max="4166" width="9.5" style="65" customWidth="1"/>
    <col min="4167" max="4167" width="14.83203125" style="65" customWidth="1"/>
    <col min="4168" max="4168" width="9.5" style="65" customWidth="1"/>
    <col min="4169" max="4169" width="14.83203125" style="65" customWidth="1"/>
    <col min="4170" max="4170" width="9.5" style="65" customWidth="1"/>
    <col min="4171" max="4171" width="14" style="65" customWidth="1"/>
    <col min="4172" max="4172" width="10.6640625" style="65" customWidth="1"/>
    <col min="4173" max="4173" width="16.5" style="65" customWidth="1"/>
    <col min="4174" max="4174" width="10.6640625" style="65" customWidth="1"/>
    <col min="4175" max="4175" width="15.83203125" style="65" customWidth="1"/>
    <col min="4176" max="4176" width="13.5" style="65" customWidth="1"/>
    <col min="4177" max="4178" width="10.6640625" style="65" customWidth="1"/>
    <col min="4179" max="4414" width="10.6640625" style="65"/>
    <col min="4415" max="4415" width="10.6640625" style="65" customWidth="1"/>
    <col min="4416" max="4416" width="24.1640625" style="65" customWidth="1"/>
    <col min="4417" max="4417" width="14.83203125" style="65" customWidth="1"/>
    <col min="4418" max="4418" width="9.5" style="65" customWidth="1"/>
    <col min="4419" max="4419" width="14.83203125" style="65" customWidth="1"/>
    <col min="4420" max="4420" width="9.5" style="65" customWidth="1"/>
    <col min="4421" max="4421" width="14.83203125" style="65" customWidth="1"/>
    <col min="4422" max="4422" width="9.5" style="65" customWidth="1"/>
    <col min="4423" max="4423" width="14.83203125" style="65" customWidth="1"/>
    <col min="4424" max="4424" width="9.5" style="65" customWidth="1"/>
    <col min="4425" max="4425" width="14.83203125" style="65" customWidth="1"/>
    <col min="4426" max="4426" width="9.5" style="65" customWidth="1"/>
    <col min="4427" max="4427" width="14" style="65" customWidth="1"/>
    <col min="4428" max="4428" width="10.6640625" style="65" customWidth="1"/>
    <col min="4429" max="4429" width="16.5" style="65" customWidth="1"/>
    <col min="4430" max="4430" width="10.6640625" style="65" customWidth="1"/>
    <col min="4431" max="4431" width="15.83203125" style="65" customWidth="1"/>
    <col min="4432" max="4432" width="13.5" style="65" customWidth="1"/>
    <col min="4433" max="4434" width="10.6640625" style="65" customWidth="1"/>
    <col min="4435" max="4670" width="10.6640625" style="65"/>
    <col min="4671" max="4671" width="10.6640625" style="65" customWidth="1"/>
    <col min="4672" max="4672" width="24.1640625" style="65" customWidth="1"/>
    <col min="4673" max="4673" width="14.83203125" style="65" customWidth="1"/>
    <col min="4674" max="4674" width="9.5" style="65" customWidth="1"/>
    <col min="4675" max="4675" width="14.83203125" style="65" customWidth="1"/>
    <col min="4676" max="4676" width="9.5" style="65" customWidth="1"/>
    <col min="4677" max="4677" width="14.83203125" style="65" customWidth="1"/>
    <col min="4678" max="4678" width="9.5" style="65" customWidth="1"/>
    <col min="4679" max="4679" width="14.83203125" style="65" customWidth="1"/>
    <col min="4680" max="4680" width="9.5" style="65" customWidth="1"/>
    <col min="4681" max="4681" width="14.83203125" style="65" customWidth="1"/>
    <col min="4682" max="4682" width="9.5" style="65" customWidth="1"/>
    <col min="4683" max="4683" width="14" style="65" customWidth="1"/>
    <col min="4684" max="4684" width="10.6640625" style="65" customWidth="1"/>
    <col min="4685" max="4685" width="16.5" style="65" customWidth="1"/>
    <col min="4686" max="4686" width="10.6640625" style="65" customWidth="1"/>
    <col min="4687" max="4687" width="15.83203125" style="65" customWidth="1"/>
    <col min="4688" max="4688" width="13.5" style="65" customWidth="1"/>
    <col min="4689" max="4690" width="10.6640625" style="65" customWidth="1"/>
    <col min="4691" max="4926" width="10.6640625" style="65"/>
    <col min="4927" max="4927" width="10.6640625" style="65" customWidth="1"/>
    <col min="4928" max="4928" width="24.1640625" style="65" customWidth="1"/>
    <col min="4929" max="4929" width="14.83203125" style="65" customWidth="1"/>
    <col min="4930" max="4930" width="9.5" style="65" customWidth="1"/>
    <col min="4931" max="4931" width="14.83203125" style="65" customWidth="1"/>
    <col min="4932" max="4932" width="9.5" style="65" customWidth="1"/>
    <col min="4933" max="4933" width="14.83203125" style="65" customWidth="1"/>
    <col min="4934" max="4934" width="9.5" style="65" customWidth="1"/>
    <col min="4935" max="4935" width="14.83203125" style="65" customWidth="1"/>
    <col min="4936" max="4936" width="9.5" style="65" customWidth="1"/>
    <col min="4937" max="4937" width="14.83203125" style="65" customWidth="1"/>
    <col min="4938" max="4938" width="9.5" style="65" customWidth="1"/>
    <col min="4939" max="4939" width="14" style="65" customWidth="1"/>
    <col min="4940" max="4940" width="10.6640625" style="65" customWidth="1"/>
    <col min="4941" max="4941" width="16.5" style="65" customWidth="1"/>
    <col min="4942" max="4942" width="10.6640625" style="65" customWidth="1"/>
    <col min="4943" max="4943" width="15.83203125" style="65" customWidth="1"/>
    <col min="4944" max="4944" width="13.5" style="65" customWidth="1"/>
    <col min="4945" max="4946" width="10.6640625" style="65" customWidth="1"/>
    <col min="4947" max="5182" width="10.6640625" style="65"/>
    <col min="5183" max="5183" width="10.6640625" style="65" customWidth="1"/>
    <col min="5184" max="5184" width="24.1640625" style="65" customWidth="1"/>
    <col min="5185" max="5185" width="14.83203125" style="65" customWidth="1"/>
    <col min="5186" max="5186" width="9.5" style="65" customWidth="1"/>
    <col min="5187" max="5187" width="14.83203125" style="65" customWidth="1"/>
    <col min="5188" max="5188" width="9.5" style="65" customWidth="1"/>
    <col min="5189" max="5189" width="14.83203125" style="65" customWidth="1"/>
    <col min="5190" max="5190" width="9.5" style="65" customWidth="1"/>
    <col min="5191" max="5191" width="14.83203125" style="65" customWidth="1"/>
    <col min="5192" max="5192" width="9.5" style="65" customWidth="1"/>
    <col min="5193" max="5193" width="14.83203125" style="65" customWidth="1"/>
    <col min="5194" max="5194" width="9.5" style="65" customWidth="1"/>
    <col min="5195" max="5195" width="14" style="65" customWidth="1"/>
    <col min="5196" max="5196" width="10.6640625" style="65" customWidth="1"/>
    <col min="5197" max="5197" width="16.5" style="65" customWidth="1"/>
    <col min="5198" max="5198" width="10.6640625" style="65" customWidth="1"/>
    <col min="5199" max="5199" width="15.83203125" style="65" customWidth="1"/>
    <col min="5200" max="5200" width="13.5" style="65" customWidth="1"/>
    <col min="5201" max="5202" width="10.6640625" style="65" customWidth="1"/>
    <col min="5203" max="5438" width="10.6640625" style="65"/>
    <col min="5439" max="5439" width="10.6640625" style="65" customWidth="1"/>
    <col min="5440" max="5440" width="24.1640625" style="65" customWidth="1"/>
    <col min="5441" max="5441" width="14.83203125" style="65" customWidth="1"/>
    <col min="5442" max="5442" width="9.5" style="65" customWidth="1"/>
    <col min="5443" max="5443" width="14.83203125" style="65" customWidth="1"/>
    <col min="5444" max="5444" width="9.5" style="65" customWidth="1"/>
    <col min="5445" max="5445" width="14.83203125" style="65" customWidth="1"/>
    <col min="5446" max="5446" width="9.5" style="65" customWidth="1"/>
    <col min="5447" max="5447" width="14.83203125" style="65" customWidth="1"/>
    <col min="5448" max="5448" width="9.5" style="65" customWidth="1"/>
    <col min="5449" max="5449" width="14.83203125" style="65" customWidth="1"/>
    <col min="5450" max="5450" width="9.5" style="65" customWidth="1"/>
    <col min="5451" max="5451" width="14" style="65" customWidth="1"/>
    <col min="5452" max="5452" width="10.6640625" style="65" customWidth="1"/>
    <col min="5453" max="5453" width="16.5" style="65" customWidth="1"/>
    <col min="5454" max="5454" width="10.6640625" style="65" customWidth="1"/>
    <col min="5455" max="5455" width="15.83203125" style="65" customWidth="1"/>
    <col min="5456" max="5456" width="13.5" style="65" customWidth="1"/>
    <col min="5457" max="5458" width="10.6640625" style="65" customWidth="1"/>
    <col min="5459" max="5694" width="10.6640625" style="65"/>
    <col min="5695" max="5695" width="10.6640625" style="65" customWidth="1"/>
    <col min="5696" max="5696" width="24.1640625" style="65" customWidth="1"/>
    <col min="5697" max="5697" width="14.83203125" style="65" customWidth="1"/>
    <col min="5698" max="5698" width="9.5" style="65" customWidth="1"/>
    <col min="5699" max="5699" width="14.83203125" style="65" customWidth="1"/>
    <col min="5700" max="5700" width="9.5" style="65" customWidth="1"/>
    <col min="5701" max="5701" width="14.83203125" style="65" customWidth="1"/>
    <col min="5702" max="5702" width="9.5" style="65" customWidth="1"/>
    <col min="5703" max="5703" width="14.83203125" style="65" customWidth="1"/>
    <col min="5704" max="5704" width="9.5" style="65" customWidth="1"/>
    <col min="5705" max="5705" width="14.83203125" style="65" customWidth="1"/>
    <col min="5706" max="5706" width="9.5" style="65" customWidth="1"/>
    <col min="5707" max="5707" width="14" style="65" customWidth="1"/>
    <col min="5708" max="5708" width="10.6640625" style="65" customWidth="1"/>
    <col min="5709" max="5709" width="16.5" style="65" customWidth="1"/>
    <col min="5710" max="5710" width="10.6640625" style="65" customWidth="1"/>
    <col min="5711" max="5711" width="15.83203125" style="65" customWidth="1"/>
    <col min="5712" max="5712" width="13.5" style="65" customWidth="1"/>
    <col min="5713" max="5714" width="10.6640625" style="65" customWidth="1"/>
    <col min="5715" max="5950" width="10.6640625" style="65"/>
    <col min="5951" max="5951" width="10.6640625" style="65" customWidth="1"/>
    <col min="5952" max="5952" width="24.1640625" style="65" customWidth="1"/>
    <col min="5953" max="5953" width="14.83203125" style="65" customWidth="1"/>
    <col min="5954" max="5954" width="9.5" style="65" customWidth="1"/>
    <col min="5955" max="5955" width="14.83203125" style="65" customWidth="1"/>
    <col min="5956" max="5956" width="9.5" style="65" customWidth="1"/>
    <col min="5957" max="5957" width="14.83203125" style="65" customWidth="1"/>
    <col min="5958" max="5958" width="9.5" style="65" customWidth="1"/>
    <col min="5959" max="5959" width="14.83203125" style="65" customWidth="1"/>
    <col min="5960" max="5960" width="9.5" style="65" customWidth="1"/>
    <col min="5961" max="5961" width="14.83203125" style="65" customWidth="1"/>
    <col min="5962" max="5962" width="9.5" style="65" customWidth="1"/>
    <col min="5963" max="5963" width="14" style="65" customWidth="1"/>
    <col min="5964" max="5964" width="10.6640625" style="65" customWidth="1"/>
    <col min="5965" max="5965" width="16.5" style="65" customWidth="1"/>
    <col min="5966" max="5966" width="10.6640625" style="65" customWidth="1"/>
    <col min="5967" max="5967" width="15.83203125" style="65" customWidth="1"/>
    <col min="5968" max="5968" width="13.5" style="65" customWidth="1"/>
    <col min="5969" max="5970" width="10.6640625" style="65" customWidth="1"/>
    <col min="5971" max="6206" width="10.6640625" style="65"/>
    <col min="6207" max="6207" width="10.6640625" style="65" customWidth="1"/>
    <col min="6208" max="6208" width="24.1640625" style="65" customWidth="1"/>
    <col min="6209" max="6209" width="14.83203125" style="65" customWidth="1"/>
    <col min="6210" max="6210" width="9.5" style="65" customWidth="1"/>
    <col min="6211" max="6211" width="14.83203125" style="65" customWidth="1"/>
    <col min="6212" max="6212" width="9.5" style="65" customWidth="1"/>
    <col min="6213" max="6213" width="14.83203125" style="65" customWidth="1"/>
    <col min="6214" max="6214" width="9.5" style="65" customWidth="1"/>
    <col min="6215" max="6215" width="14.83203125" style="65" customWidth="1"/>
    <col min="6216" max="6216" width="9.5" style="65" customWidth="1"/>
    <col min="6217" max="6217" width="14.83203125" style="65" customWidth="1"/>
    <col min="6218" max="6218" width="9.5" style="65" customWidth="1"/>
    <col min="6219" max="6219" width="14" style="65" customWidth="1"/>
    <col min="6220" max="6220" width="10.6640625" style="65" customWidth="1"/>
    <col min="6221" max="6221" width="16.5" style="65" customWidth="1"/>
    <col min="6222" max="6222" width="10.6640625" style="65" customWidth="1"/>
    <col min="6223" max="6223" width="15.83203125" style="65" customWidth="1"/>
    <col min="6224" max="6224" width="13.5" style="65" customWidth="1"/>
    <col min="6225" max="6226" width="10.6640625" style="65" customWidth="1"/>
    <col min="6227" max="6462" width="10.6640625" style="65"/>
    <col min="6463" max="6463" width="10.6640625" style="65" customWidth="1"/>
    <col min="6464" max="6464" width="24.1640625" style="65" customWidth="1"/>
    <col min="6465" max="6465" width="14.83203125" style="65" customWidth="1"/>
    <col min="6466" max="6466" width="9.5" style="65" customWidth="1"/>
    <col min="6467" max="6467" width="14.83203125" style="65" customWidth="1"/>
    <col min="6468" max="6468" width="9.5" style="65" customWidth="1"/>
    <col min="6469" max="6469" width="14.83203125" style="65" customWidth="1"/>
    <col min="6470" max="6470" width="9.5" style="65" customWidth="1"/>
    <col min="6471" max="6471" width="14.83203125" style="65" customWidth="1"/>
    <col min="6472" max="6472" width="9.5" style="65" customWidth="1"/>
    <col min="6473" max="6473" width="14.83203125" style="65" customWidth="1"/>
    <col min="6474" max="6474" width="9.5" style="65" customWidth="1"/>
    <col min="6475" max="6475" width="14" style="65" customWidth="1"/>
    <col min="6476" max="6476" width="10.6640625" style="65" customWidth="1"/>
    <col min="6477" max="6477" width="16.5" style="65" customWidth="1"/>
    <col min="6478" max="6478" width="10.6640625" style="65" customWidth="1"/>
    <col min="6479" max="6479" width="15.83203125" style="65" customWidth="1"/>
    <col min="6480" max="6480" width="13.5" style="65" customWidth="1"/>
    <col min="6481" max="6482" width="10.6640625" style="65" customWidth="1"/>
    <col min="6483" max="6718" width="10.6640625" style="65"/>
    <col min="6719" max="6719" width="10.6640625" style="65" customWidth="1"/>
    <col min="6720" max="6720" width="24.1640625" style="65" customWidth="1"/>
    <col min="6721" max="6721" width="14.83203125" style="65" customWidth="1"/>
    <col min="6722" max="6722" width="9.5" style="65" customWidth="1"/>
    <col min="6723" max="6723" width="14.83203125" style="65" customWidth="1"/>
    <col min="6724" max="6724" width="9.5" style="65" customWidth="1"/>
    <col min="6725" max="6725" width="14.83203125" style="65" customWidth="1"/>
    <col min="6726" max="6726" width="9.5" style="65" customWidth="1"/>
    <col min="6727" max="6727" width="14.83203125" style="65" customWidth="1"/>
    <col min="6728" max="6728" width="9.5" style="65" customWidth="1"/>
    <col min="6729" max="6729" width="14.83203125" style="65" customWidth="1"/>
    <col min="6730" max="6730" width="9.5" style="65" customWidth="1"/>
    <col min="6731" max="6731" width="14" style="65" customWidth="1"/>
    <col min="6732" max="6732" width="10.6640625" style="65" customWidth="1"/>
    <col min="6733" max="6733" width="16.5" style="65" customWidth="1"/>
    <col min="6734" max="6734" width="10.6640625" style="65" customWidth="1"/>
    <col min="6735" max="6735" width="15.83203125" style="65" customWidth="1"/>
    <col min="6736" max="6736" width="13.5" style="65" customWidth="1"/>
    <col min="6737" max="6738" width="10.6640625" style="65" customWidth="1"/>
    <col min="6739" max="6974" width="10.6640625" style="65"/>
    <col min="6975" max="6975" width="10.6640625" style="65" customWidth="1"/>
    <col min="6976" max="6976" width="24.1640625" style="65" customWidth="1"/>
    <col min="6977" max="6977" width="14.83203125" style="65" customWidth="1"/>
    <col min="6978" max="6978" width="9.5" style="65" customWidth="1"/>
    <col min="6979" max="6979" width="14.83203125" style="65" customWidth="1"/>
    <col min="6980" max="6980" width="9.5" style="65" customWidth="1"/>
    <col min="6981" max="6981" width="14.83203125" style="65" customWidth="1"/>
    <col min="6982" max="6982" width="9.5" style="65" customWidth="1"/>
    <col min="6983" max="6983" width="14.83203125" style="65" customWidth="1"/>
    <col min="6984" max="6984" width="9.5" style="65" customWidth="1"/>
    <col min="6985" max="6985" width="14.83203125" style="65" customWidth="1"/>
    <col min="6986" max="6986" width="9.5" style="65" customWidth="1"/>
    <col min="6987" max="6987" width="14" style="65" customWidth="1"/>
    <col min="6988" max="6988" width="10.6640625" style="65" customWidth="1"/>
    <col min="6989" max="6989" width="16.5" style="65" customWidth="1"/>
    <col min="6990" max="6990" width="10.6640625" style="65" customWidth="1"/>
    <col min="6991" max="6991" width="15.83203125" style="65" customWidth="1"/>
    <col min="6992" max="6992" width="13.5" style="65" customWidth="1"/>
    <col min="6993" max="6994" width="10.6640625" style="65" customWidth="1"/>
    <col min="6995" max="7230" width="10.6640625" style="65"/>
    <col min="7231" max="7231" width="10.6640625" style="65" customWidth="1"/>
    <col min="7232" max="7232" width="24.1640625" style="65" customWidth="1"/>
    <col min="7233" max="7233" width="14.83203125" style="65" customWidth="1"/>
    <col min="7234" max="7234" width="9.5" style="65" customWidth="1"/>
    <col min="7235" max="7235" width="14.83203125" style="65" customWidth="1"/>
    <col min="7236" max="7236" width="9.5" style="65" customWidth="1"/>
    <col min="7237" max="7237" width="14.83203125" style="65" customWidth="1"/>
    <col min="7238" max="7238" width="9.5" style="65" customWidth="1"/>
    <col min="7239" max="7239" width="14.83203125" style="65" customWidth="1"/>
    <col min="7240" max="7240" width="9.5" style="65" customWidth="1"/>
    <col min="7241" max="7241" width="14.83203125" style="65" customWidth="1"/>
    <col min="7242" max="7242" width="9.5" style="65" customWidth="1"/>
    <col min="7243" max="7243" width="14" style="65" customWidth="1"/>
    <col min="7244" max="7244" width="10.6640625" style="65" customWidth="1"/>
    <col min="7245" max="7245" width="16.5" style="65" customWidth="1"/>
    <col min="7246" max="7246" width="10.6640625" style="65" customWidth="1"/>
    <col min="7247" max="7247" width="15.83203125" style="65" customWidth="1"/>
    <col min="7248" max="7248" width="13.5" style="65" customWidth="1"/>
    <col min="7249" max="7250" width="10.6640625" style="65" customWidth="1"/>
    <col min="7251" max="7486" width="10.6640625" style="65"/>
    <col min="7487" max="7487" width="10.6640625" style="65" customWidth="1"/>
    <col min="7488" max="7488" width="24.1640625" style="65" customWidth="1"/>
    <col min="7489" max="7489" width="14.83203125" style="65" customWidth="1"/>
    <col min="7490" max="7490" width="9.5" style="65" customWidth="1"/>
    <col min="7491" max="7491" width="14.83203125" style="65" customWidth="1"/>
    <col min="7492" max="7492" width="9.5" style="65" customWidth="1"/>
    <col min="7493" max="7493" width="14.83203125" style="65" customWidth="1"/>
    <col min="7494" max="7494" width="9.5" style="65" customWidth="1"/>
    <col min="7495" max="7495" width="14.83203125" style="65" customWidth="1"/>
    <col min="7496" max="7496" width="9.5" style="65" customWidth="1"/>
    <col min="7497" max="7497" width="14.83203125" style="65" customWidth="1"/>
    <col min="7498" max="7498" width="9.5" style="65" customWidth="1"/>
    <col min="7499" max="7499" width="14" style="65" customWidth="1"/>
    <col min="7500" max="7500" width="10.6640625" style="65" customWidth="1"/>
    <col min="7501" max="7501" width="16.5" style="65" customWidth="1"/>
    <col min="7502" max="7502" width="10.6640625" style="65" customWidth="1"/>
    <col min="7503" max="7503" width="15.83203125" style="65" customWidth="1"/>
    <col min="7504" max="7504" width="13.5" style="65" customWidth="1"/>
    <col min="7505" max="7506" width="10.6640625" style="65" customWidth="1"/>
    <col min="7507" max="7742" width="10.6640625" style="65"/>
    <col min="7743" max="7743" width="10.6640625" style="65" customWidth="1"/>
    <col min="7744" max="7744" width="24.1640625" style="65" customWidth="1"/>
    <col min="7745" max="7745" width="14.83203125" style="65" customWidth="1"/>
    <col min="7746" max="7746" width="9.5" style="65" customWidth="1"/>
    <col min="7747" max="7747" width="14.83203125" style="65" customWidth="1"/>
    <col min="7748" max="7748" width="9.5" style="65" customWidth="1"/>
    <col min="7749" max="7749" width="14.83203125" style="65" customWidth="1"/>
    <col min="7750" max="7750" width="9.5" style="65" customWidth="1"/>
    <col min="7751" max="7751" width="14.83203125" style="65" customWidth="1"/>
    <col min="7752" max="7752" width="9.5" style="65" customWidth="1"/>
    <col min="7753" max="7753" width="14.83203125" style="65" customWidth="1"/>
    <col min="7754" max="7754" width="9.5" style="65" customWidth="1"/>
    <col min="7755" max="7755" width="14" style="65" customWidth="1"/>
    <col min="7756" max="7756" width="10.6640625" style="65" customWidth="1"/>
    <col min="7757" max="7757" width="16.5" style="65" customWidth="1"/>
    <col min="7758" max="7758" width="10.6640625" style="65" customWidth="1"/>
    <col min="7759" max="7759" width="15.83203125" style="65" customWidth="1"/>
    <col min="7760" max="7760" width="13.5" style="65" customWidth="1"/>
    <col min="7761" max="7762" width="10.6640625" style="65" customWidth="1"/>
    <col min="7763" max="7998" width="10.6640625" style="65"/>
    <col min="7999" max="7999" width="10.6640625" style="65" customWidth="1"/>
    <col min="8000" max="8000" width="24.1640625" style="65" customWidth="1"/>
    <col min="8001" max="8001" width="14.83203125" style="65" customWidth="1"/>
    <col min="8002" max="8002" width="9.5" style="65" customWidth="1"/>
    <col min="8003" max="8003" width="14.83203125" style="65" customWidth="1"/>
    <col min="8004" max="8004" width="9.5" style="65" customWidth="1"/>
    <col min="8005" max="8005" width="14.83203125" style="65" customWidth="1"/>
    <col min="8006" max="8006" width="9.5" style="65" customWidth="1"/>
    <col min="8007" max="8007" width="14.83203125" style="65" customWidth="1"/>
    <col min="8008" max="8008" width="9.5" style="65" customWidth="1"/>
    <col min="8009" max="8009" width="14.83203125" style="65" customWidth="1"/>
    <col min="8010" max="8010" width="9.5" style="65" customWidth="1"/>
    <col min="8011" max="8011" width="14" style="65" customWidth="1"/>
    <col min="8012" max="8012" width="10.6640625" style="65" customWidth="1"/>
    <col min="8013" max="8013" width="16.5" style="65" customWidth="1"/>
    <col min="8014" max="8014" width="10.6640625" style="65" customWidth="1"/>
    <col min="8015" max="8015" width="15.83203125" style="65" customWidth="1"/>
    <col min="8016" max="8016" width="13.5" style="65" customWidth="1"/>
    <col min="8017" max="8018" width="10.6640625" style="65" customWidth="1"/>
    <col min="8019" max="8254" width="10.6640625" style="65"/>
    <col min="8255" max="8255" width="10.6640625" style="65" customWidth="1"/>
    <col min="8256" max="8256" width="24.1640625" style="65" customWidth="1"/>
    <col min="8257" max="8257" width="14.83203125" style="65" customWidth="1"/>
    <col min="8258" max="8258" width="9.5" style="65" customWidth="1"/>
    <col min="8259" max="8259" width="14.83203125" style="65" customWidth="1"/>
    <col min="8260" max="8260" width="9.5" style="65" customWidth="1"/>
    <col min="8261" max="8261" width="14.83203125" style="65" customWidth="1"/>
    <col min="8262" max="8262" width="9.5" style="65" customWidth="1"/>
    <col min="8263" max="8263" width="14.83203125" style="65" customWidth="1"/>
    <col min="8264" max="8264" width="9.5" style="65" customWidth="1"/>
    <col min="8265" max="8265" width="14.83203125" style="65" customWidth="1"/>
    <col min="8266" max="8266" width="9.5" style="65" customWidth="1"/>
    <col min="8267" max="8267" width="14" style="65" customWidth="1"/>
    <col min="8268" max="8268" width="10.6640625" style="65" customWidth="1"/>
    <col min="8269" max="8269" width="16.5" style="65" customWidth="1"/>
    <col min="8270" max="8270" width="10.6640625" style="65" customWidth="1"/>
    <col min="8271" max="8271" width="15.83203125" style="65" customWidth="1"/>
    <col min="8272" max="8272" width="13.5" style="65" customWidth="1"/>
    <col min="8273" max="8274" width="10.6640625" style="65" customWidth="1"/>
    <col min="8275" max="8510" width="10.6640625" style="65"/>
    <col min="8511" max="8511" width="10.6640625" style="65" customWidth="1"/>
    <col min="8512" max="8512" width="24.1640625" style="65" customWidth="1"/>
    <col min="8513" max="8513" width="14.83203125" style="65" customWidth="1"/>
    <col min="8514" max="8514" width="9.5" style="65" customWidth="1"/>
    <col min="8515" max="8515" width="14.83203125" style="65" customWidth="1"/>
    <col min="8516" max="8516" width="9.5" style="65" customWidth="1"/>
    <col min="8517" max="8517" width="14.83203125" style="65" customWidth="1"/>
    <col min="8518" max="8518" width="9.5" style="65" customWidth="1"/>
    <col min="8519" max="8519" width="14.83203125" style="65" customWidth="1"/>
    <col min="8520" max="8520" width="9.5" style="65" customWidth="1"/>
    <col min="8521" max="8521" width="14.83203125" style="65" customWidth="1"/>
    <col min="8522" max="8522" width="9.5" style="65" customWidth="1"/>
    <col min="8523" max="8523" width="14" style="65" customWidth="1"/>
    <col min="8524" max="8524" width="10.6640625" style="65" customWidth="1"/>
    <col min="8525" max="8525" width="16.5" style="65" customWidth="1"/>
    <col min="8526" max="8526" width="10.6640625" style="65" customWidth="1"/>
    <col min="8527" max="8527" width="15.83203125" style="65" customWidth="1"/>
    <col min="8528" max="8528" width="13.5" style="65" customWidth="1"/>
    <col min="8529" max="8530" width="10.6640625" style="65" customWidth="1"/>
    <col min="8531" max="8766" width="10.6640625" style="65"/>
    <col min="8767" max="8767" width="10.6640625" style="65" customWidth="1"/>
    <col min="8768" max="8768" width="24.1640625" style="65" customWidth="1"/>
    <col min="8769" max="8769" width="14.83203125" style="65" customWidth="1"/>
    <col min="8770" max="8770" width="9.5" style="65" customWidth="1"/>
    <col min="8771" max="8771" width="14.83203125" style="65" customWidth="1"/>
    <col min="8772" max="8772" width="9.5" style="65" customWidth="1"/>
    <col min="8773" max="8773" width="14.83203125" style="65" customWidth="1"/>
    <col min="8774" max="8774" width="9.5" style="65" customWidth="1"/>
    <col min="8775" max="8775" width="14.83203125" style="65" customWidth="1"/>
    <col min="8776" max="8776" width="9.5" style="65" customWidth="1"/>
    <col min="8777" max="8777" width="14.83203125" style="65" customWidth="1"/>
    <col min="8778" max="8778" width="9.5" style="65" customWidth="1"/>
    <col min="8779" max="8779" width="14" style="65" customWidth="1"/>
    <col min="8780" max="8780" width="10.6640625" style="65" customWidth="1"/>
    <col min="8781" max="8781" width="16.5" style="65" customWidth="1"/>
    <col min="8782" max="8782" width="10.6640625" style="65" customWidth="1"/>
    <col min="8783" max="8783" width="15.83203125" style="65" customWidth="1"/>
    <col min="8784" max="8784" width="13.5" style="65" customWidth="1"/>
    <col min="8785" max="8786" width="10.6640625" style="65" customWidth="1"/>
    <col min="8787" max="9022" width="10.6640625" style="65"/>
    <col min="9023" max="9023" width="10.6640625" style="65" customWidth="1"/>
    <col min="9024" max="9024" width="24.1640625" style="65" customWidth="1"/>
    <col min="9025" max="9025" width="14.83203125" style="65" customWidth="1"/>
    <col min="9026" max="9026" width="9.5" style="65" customWidth="1"/>
    <col min="9027" max="9027" width="14.83203125" style="65" customWidth="1"/>
    <col min="9028" max="9028" width="9.5" style="65" customWidth="1"/>
    <col min="9029" max="9029" width="14.83203125" style="65" customWidth="1"/>
    <col min="9030" max="9030" width="9.5" style="65" customWidth="1"/>
    <col min="9031" max="9031" width="14.83203125" style="65" customWidth="1"/>
    <col min="9032" max="9032" width="9.5" style="65" customWidth="1"/>
    <col min="9033" max="9033" width="14.83203125" style="65" customWidth="1"/>
    <col min="9034" max="9034" width="9.5" style="65" customWidth="1"/>
    <col min="9035" max="9035" width="14" style="65" customWidth="1"/>
    <col min="9036" max="9036" width="10.6640625" style="65" customWidth="1"/>
    <col min="9037" max="9037" width="16.5" style="65" customWidth="1"/>
    <col min="9038" max="9038" width="10.6640625" style="65" customWidth="1"/>
    <col min="9039" max="9039" width="15.83203125" style="65" customWidth="1"/>
    <col min="9040" max="9040" width="13.5" style="65" customWidth="1"/>
    <col min="9041" max="9042" width="10.6640625" style="65" customWidth="1"/>
    <col min="9043" max="9278" width="10.6640625" style="65"/>
    <col min="9279" max="9279" width="10.6640625" style="65" customWidth="1"/>
    <col min="9280" max="9280" width="24.1640625" style="65" customWidth="1"/>
    <col min="9281" max="9281" width="14.83203125" style="65" customWidth="1"/>
    <col min="9282" max="9282" width="9.5" style="65" customWidth="1"/>
    <col min="9283" max="9283" width="14.83203125" style="65" customWidth="1"/>
    <col min="9284" max="9284" width="9.5" style="65" customWidth="1"/>
    <col min="9285" max="9285" width="14.83203125" style="65" customWidth="1"/>
    <col min="9286" max="9286" width="9.5" style="65" customWidth="1"/>
    <col min="9287" max="9287" width="14.83203125" style="65" customWidth="1"/>
    <col min="9288" max="9288" width="9.5" style="65" customWidth="1"/>
    <col min="9289" max="9289" width="14.83203125" style="65" customWidth="1"/>
    <col min="9290" max="9290" width="9.5" style="65" customWidth="1"/>
    <col min="9291" max="9291" width="14" style="65" customWidth="1"/>
    <col min="9292" max="9292" width="10.6640625" style="65" customWidth="1"/>
    <col min="9293" max="9293" width="16.5" style="65" customWidth="1"/>
    <col min="9294" max="9294" width="10.6640625" style="65" customWidth="1"/>
    <col min="9295" max="9295" width="15.83203125" style="65" customWidth="1"/>
    <col min="9296" max="9296" width="13.5" style="65" customWidth="1"/>
    <col min="9297" max="9298" width="10.6640625" style="65" customWidth="1"/>
    <col min="9299" max="9534" width="10.6640625" style="65"/>
    <col min="9535" max="9535" width="10.6640625" style="65" customWidth="1"/>
    <col min="9536" max="9536" width="24.1640625" style="65" customWidth="1"/>
    <col min="9537" max="9537" width="14.83203125" style="65" customWidth="1"/>
    <col min="9538" max="9538" width="9.5" style="65" customWidth="1"/>
    <col min="9539" max="9539" width="14.83203125" style="65" customWidth="1"/>
    <col min="9540" max="9540" width="9.5" style="65" customWidth="1"/>
    <col min="9541" max="9541" width="14.83203125" style="65" customWidth="1"/>
    <col min="9542" max="9542" width="9.5" style="65" customWidth="1"/>
    <col min="9543" max="9543" width="14.83203125" style="65" customWidth="1"/>
    <col min="9544" max="9544" width="9.5" style="65" customWidth="1"/>
    <col min="9545" max="9545" width="14.83203125" style="65" customWidth="1"/>
    <col min="9546" max="9546" width="9.5" style="65" customWidth="1"/>
    <col min="9547" max="9547" width="14" style="65" customWidth="1"/>
    <col min="9548" max="9548" width="10.6640625" style="65" customWidth="1"/>
    <col min="9549" max="9549" width="16.5" style="65" customWidth="1"/>
    <col min="9550" max="9550" width="10.6640625" style="65" customWidth="1"/>
    <col min="9551" max="9551" width="15.83203125" style="65" customWidth="1"/>
    <col min="9552" max="9552" width="13.5" style="65" customWidth="1"/>
    <col min="9553" max="9554" width="10.6640625" style="65" customWidth="1"/>
    <col min="9555" max="9790" width="10.6640625" style="65"/>
    <col min="9791" max="9791" width="10.6640625" style="65" customWidth="1"/>
    <col min="9792" max="9792" width="24.1640625" style="65" customWidth="1"/>
    <col min="9793" max="9793" width="14.83203125" style="65" customWidth="1"/>
    <col min="9794" max="9794" width="9.5" style="65" customWidth="1"/>
    <col min="9795" max="9795" width="14.83203125" style="65" customWidth="1"/>
    <col min="9796" max="9796" width="9.5" style="65" customWidth="1"/>
    <col min="9797" max="9797" width="14.83203125" style="65" customWidth="1"/>
    <col min="9798" max="9798" width="9.5" style="65" customWidth="1"/>
    <col min="9799" max="9799" width="14.83203125" style="65" customWidth="1"/>
    <col min="9800" max="9800" width="9.5" style="65" customWidth="1"/>
    <col min="9801" max="9801" width="14.83203125" style="65" customWidth="1"/>
    <col min="9802" max="9802" width="9.5" style="65" customWidth="1"/>
    <col min="9803" max="9803" width="14" style="65" customWidth="1"/>
    <col min="9804" max="9804" width="10.6640625" style="65" customWidth="1"/>
    <col min="9805" max="9805" width="16.5" style="65" customWidth="1"/>
    <col min="9806" max="9806" width="10.6640625" style="65" customWidth="1"/>
    <col min="9807" max="9807" width="15.83203125" style="65" customWidth="1"/>
    <col min="9808" max="9808" width="13.5" style="65" customWidth="1"/>
    <col min="9809" max="9810" width="10.6640625" style="65" customWidth="1"/>
    <col min="9811" max="10046" width="10.6640625" style="65"/>
    <col min="10047" max="10047" width="10.6640625" style="65" customWidth="1"/>
    <col min="10048" max="10048" width="24.1640625" style="65" customWidth="1"/>
    <col min="10049" max="10049" width="14.83203125" style="65" customWidth="1"/>
    <col min="10050" max="10050" width="9.5" style="65" customWidth="1"/>
    <col min="10051" max="10051" width="14.83203125" style="65" customWidth="1"/>
    <col min="10052" max="10052" width="9.5" style="65" customWidth="1"/>
    <col min="10053" max="10053" width="14.83203125" style="65" customWidth="1"/>
    <col min="10054" max="10054" width="9.5" style="65" customWidth="1"/>
    <col min="10055" max="10055" width="14.83203125" style="65" customWidth="1"/>
    <col min="10056" max="10056" width="9.5" style="65" customWidth="1"/>
    <col min="10057" max="10057" width="14.83203125" style="65" customWidth="1"/>
    <col min="10058" max="10058" width="9.5" style="65" customWidth="1"/>
    <col min="10059" max="10059" width="14" style="65" customWidth="1"/>
    <col min="10060" max="10060" width="10.6640625" style="65" customWidth="1"/>
    <col min="10061" max="10061" width="16.5" style="65" customWidth="1"/>
    <col min="10062" max="10062" width="10.6640625" style="65" customWidth="1"/>
    <col min="10063" max="10063" width="15.83203125" style="65" customWidth="1"/>
    <col min="10064" max="10064" width="13.5" style="65" customWidth="1"/>
    <col min="10065" max="10066" width="10.6640625" style="65" customWidth="1"/>
    <col min="10067" max="10302" width="10.6640625" style="65"/>
    <col min="10303" max="10303" width="10.6640625" style="65" customWidth="1"/>
    <col min="10304" max="10304" width="24.1640625" style="65" customWidth="1"/>
    <col min="10305" max="10305" width="14.83203125" style="65" customWidth="1"/>
    <col min="10306" max="10306" width="9.5" style="65" customWidth="1"/>
    <col min="10307" max="10307" width="14.83203125" style="65" customWidth="1"/>
    <col min="10308" max="10308" width="9.5" style="65" customWidth="1"/>
    <col min="10309" max="10309" width="14.83203125" style="65" customWidth="1"/>
    <col min="10310" max="10310" width="9.5" style="65" customWidth="1"/>
    <col min="10311" max="10311" width="14.83203125" style="65" customWidth="1"/>
    <col min="10312" max="10312" width="9.5" style="65" customWidth="1"/>
    <col min="10313" max="10313" width="14.83203125" style="65" customWidth="1"/>
    <col min="10314" max="10314" width="9.5" style="65" customWidth="1"/>
    <col min="10315" max="10315" width="14" style="65" customWidth="1"/>
    <col min="10316" max="10316" width="10.6640625" style="65" customWidth="1"/>
    <col min="10317" max="10317" width="16.5" style="65" customWidth="1"/>
    <col min="10318" max="10318" width="10.6640625" style="65" customWidth="1"/>
    <col min="10319" max="10319" width="15.83203125" style="65" customWidth="1"/>
    <col min="10320" max="10320" width="13.5" style="65" customWidth="1"/>
    <col min="10321" max="10322" width="10.6640625" style="65" customWidth="1"/>
    <col min="10323" max="10558" width="10.6640625" style="65"/>
    <col min="10559" max="10559" width="10.6640625" style="65" customWidth="1"/>
    <col min="10560" max="10560" width="24.1640625" style="65" customWidth="1"/>
    <col min="10561" max="10561" width="14.83203125" style="65" customWidth="1"/>
    <col min="10562" max="10562" width="9.5" style="65" customWidth="1"/>
    <col min="10563" max="10563" width="14.83203125" style="65" customWidth="1"/>
    <col min="10564" max="10564" width="9.5" style="65" customWidth="1"/>
    <col min="10565" max="10565" width="14.83203125" style="65" customWidth="1"/>
    <col min="10566" max="10566" width="9.5" style="65" customWidth="1"/>
    <col min="10567" max="10567" width="14.83203125" style="65" customWidth="1"/>
    <col min="10568" max="10568" width="9.5" style="65" customWidth="1"/>
    <col min="10569" max="10569" width="14.83203125" style="65" customWidth="1"/>
    <col min="10570" max="10570" width="9.5" style="65" customWidth="1"/>
    <col min="10571" max="10571" width="14" style="65" customWidth="1"/>
    <col min="10572" max="10572" width="10.6640625" style="65" customWidth="1"/>
    <col min="10573" max="10573" width="16.5" style="65" customWidth="1"/>
    <col min="10574" max="10574" width="10.6640625" style="65" customWidth="1"/>
    <col min="10575" max="10575" width="15.83203125" style="65" customWidth="1"/>
    <col min="10576" max="10576" width="13.5" style="65" customWidth="1"/>
    <col min="10577" max="10578" width="10.6640625" style="65" customWidth="1"/>
    <col min="10579" max="10814" width="10.6640625" style="65"/>
    <col min="10815" max="10815" width="10.6640625" style="65" customWidth="1"/>
    <col min="10816" max="10816" width="24.1640625" style="65" customWidth="1"/>
    <col min="10817" max="10817" width="14.83203125" style="65" customWidth="1"/>
    <col min="10818" max="10818" width="9.5" style="65" customWidth="1"/>
    <col min="10819" max="10819" width="14.83203125" style="65" customWidth="1"/>
    <col min="10820" max="10820" width="9.5" style="65" customWidth="1"/>
    <col min="10821" max="10821" width="14.83203125" style="65" customWidth="1"/>
    <col min="10822" max="10822" width="9.5" style="65" customWidth="1"/>
    <col min="10823" max="10823" width="14.83203125" style="65" customWidth="1"/>
    <col min="10824" max="10824" width="9.5" style="65" customWidth="1"/>
    <col min="10825" max="10825" width="14.83203125" style="65" customWidth="1"/>
    <col min="10826" max="10826" width="9.5" style="65" customWidth="1"/>
    <col min="10827" max="10827" width="14" style="65" customWidth="1"/>
    <col min="10828" max="10828" width="10.6640625" style="65" customWidth="1"/>
    <col min="10829" max="10829" width="16.5" style="65" customWidth="1"/>
    <col min="10830" max="10830" width="10.6640625" style="65" customWidth="1"/>
    <col min="10831" max="10831" width="15.83203125" style="65" customWidth="1"/>
    <col min="10832" max="10832" width="13.5" style="65" customWidth="1"/>
    <col min="10833" max="10834" width="10.6640625" style="65" customWidth="1"/>
    <col min="10835" max="11070" width="10.6640625" style="65"/>
    <col min="11071" max="11071" width="10.6640625" style="65" customWidth="1"/>
    <col min="11072" max="11072" width="24.1640625" style="65" customWidth="1"/>
    <col min="11073" max="11073" width="14.83203125" style="65" customWidth="1"/>
    <col min="11074" max="11074" width="9.5" style="65" customWidth="1"/>
    <col min="11075" max="11075" width="14.83203125" style="65" customWidth="1"/>
    <col min="11076" max="11076" width="9.5" style="65" customWidth="1"/>
    <col min="11077" max="11077" width="14.83203125" style="65" customWidth="1"/>
    <col min="11078" max="11078" width="9.5" style="65" customWidth="1"/>
    <col min="11079" max="11079" width="14.83203125" style="65" customWidth="1"/>
    <col min="11080" max="11080" width="9.5" style="65" customWidth="1"/>
    <col min="11081" max="11081" width="14.83203125" style="65" customWidth="1"/>
    <col min="11082" max="11082" width="9.5" style="65" customWidth="1"/>
    <col min="11083" max="11083" width="14" style="65" customWidth="1"/>
    <col min="11084" max="11084" width="10.6640625" style="65" customWidth="1"/>
    <col min="11085" max="11085" width="16.5" style="65" customWidth="1"/>
    <col min="11086" max="11086" width="10.6640625" style="65" customWidth="1"/>
    <col min="11087" max="11087" width="15.83203125" style="65" customWidth="1"/>
    <col min="11088" max="11088" width="13.5" style="65" customWidth="1"/>
    <col min="11089" max="11090" width="10.6640625" style="65" customWidth="1"/>
    <col min="11091" max="11326" width="10.6640625" style="65"/>
    <col min="11327" max="11327" width="10.6640625" style="65" customWidth="1"/>
    <col min="11328" max="11328" width="24.1640625" style="65" customWidth="1"/>
    <col min="11329" max="11329" width="14.83203125" style="65" customWidth="1"/>
    <col min="11330" max="11330" width="9.5" style="65" customWidth="1"/>
    <col min="11331" max="11331" width="14.83203125" style="65" customWidth="1"/>
    <col min="11332" max="11332" width="9.5" style="65" customWidth="1"/>
    <col min="11333" max="11333" width="14.83203125" style="65" customWidth="1"/>
    <col min="11334" max="11334" width="9.5" style="65" customWidth="1"/>
    <col min="11335" max="11335" width="14.83203125" style="65" customWidth="1"/>
    <col min="11336" max="11336" width="9.5" style="65" customWidth="1"/>
    <col min="11337" max="11337" width="14.83203125" style="65" customWidth="1"/>
    <col min="11338" max="11338" width="9.5" style="65" customWidth="1"/>
    <col min="11339" max="11339" width="14" style="65" customWidth="1"/>
    <col min="11340" max="11340" width="10.6640625" style="65" customWidth="1"/>
    <col min="11341" max="11341" width="16.5" style="65" customWidth="1"/>
    <col min="11342" max="11342" width="10.6640625" style="65" customWidth="1"/>
    <col min="11343" max="11343" width="15.83203125" style="65" customWidth="1"/>
    <col min="11344" max="11344" width="13.5" style="65" customWidth="1"/>
    <col min="11345" max="11346" width="10.6640625" style="65" customWidth="1"/>
    <col min="11347" max="11582" width="10.6640625" style="65"/>
    <col min="11583" max="11583" width="10.6640625" style="65" customWidth="1"/>
    <col min="11584" max="11584" width="24.1640625" style="65" customWidth="1"/>
    <col min="11585" max="11585" width="14.83203125" style="65" customWidth="1"/>
    <col min="11586" max="11586" width="9.5" style="65" customWidth="1"/>
    <col min="11587" max="11587" width="14.83203125" style="65" customWidth="1"/>
    <col min="11588" max="11588" width="9.5" style="65" customWidth="1"/>
    <col min="11589" max="11589" width="14.83203125" style="65" customWidth="1"/>
    <col min="11590" max="11590" width="9.5" style="65" customWidth="1"/>
    <col min="11591" max="11591" width="14.83203125" style="65" customWidth="1"/>
    <col min="11592" max="11592" width="9.5" style="65" customWidth="1"/>
    <col min="11593" max="11593" width="14.83203125" style="65" customWidth="1"/>
    <col min="11594" max="11594" width="9.5" style="65" customWidth="1"/>
    <col min="11595" max="11595" width="14" style="65" customWidth="1"/>
    <col min="11596" max="11596" width="10.6640625" style="65" customWidth="1"/>
    <col min="11597" max="11597" width="16.5" style="65" customWidth="1"/>
    <col min="11598" max="11598" width="10.6640625" style="65" customWidth="1"/>
    <col min="11599" max="11599" width="15.83203125" style="65" customWidth="1"/>
    <col min="11600" max="11600" width="13.5" style="65" customWidth="1"/>
    <col min="11601" max="11602" width="10.6640625" style="65" customWidth="1"/>
    <col min="11603" max="11838" width="10.6640625" style="65"/>
    <col min="11839" max="11839" width="10.6640625" style="65" customWidth="1"/>
    <col min="11840" max="11840" width="24.1640625" style="65" customWidth="1"/>
    <col min="11841" max="11841" width="14.83203125" style="65" customWidth="1"/>
    <col min="11842" max="11842" width="9.5" style="65" customWidth="1"/>
    <col min="11843" max="11843" width="14.83203125" style="65" customWidth="1"/>
    <col min="11844" max="11844" width="9.5" style="65" customWidth="1"/>
    <col min="11845" max="11845" width="14.83203125" style="65" customWidth="1"/>
    <col min="11846" max="11846" width="9.5" style="65" customWidth="1"/>
    <col min="11847" max="11847" width="14.83203125" style="65" customWidth="1"/>
    <col min="11848" max="11848" width="9.5" style="65" customWidth="1"/>
    <col min="11849" max="11849" width="14.83203125" style="65" customWidth="1"/>
    <col min="11850" max="11850" width="9.5" style="65" customWidth="1"/>
    <col min="11851" max="11851" width="14" style="65" customWidth="1"/>
    <col min="11852" max="11852" width="10.6640625" style="65" customWidth="1"/>
    <col min="11853" max="11853" width="16.5" style="65" customWidth="1"/>
    <col min="11854" max="11854" width="10.6640625" style="65" customWidth="1"/>
    <col min="11855" max="11855" width="15.83203125" style="65" customWidth="1"/>
    <col min="11856" max="11856" width="13.5" style="65" customWidth="1"/>
    <col min="11857" max="11858" width="10.6640625" style="65" customWidth="1"/>
    <col min="11859" max="12094" width="10.6640625" style="65"/>
    <col min="12095" max="12095" width="10.6640625" style="65" customWidth="1"/>
    <col min="12096" max="12096" width="24.1640625" style="65" customWidth="1"/>
    <col min="12097" max="12097" width="14.83203125" style="65" customWidth="1"/>
    <col min="12098" max="12098" width="9.5" style="65" customWidth="1"/>
    <col min="12099" max="12099" width="14.83203125" style="65" customWidth="1"/>
    <col min="12100" max="12100" width="9.5" style="65" customWidth="1"/>
    <col min="12101" max="12101" width="14.83203125" style="65" customWidth="1"/>
    <col min="12102" max="12102" width="9.5" style="65" customWidth="1"/>
    <col min="12103" max="12103" width="14.83203125" style="65" customWidth="1"/>
    <col min="12104" max="12104" width="9.5" style="65" customWidth="1"/>
    <col min="12105" max="12105" width="14.83203125" style="65" customWidth="1"/>
    <col min="12106" max="12106" width="9.5" style="65" customWidth="1"/>
    <col min="12107" max="12107" width="14" style="65" customWidth="1"/>
    <col min="12108" max="12108" width="10.6640625" style="65" customWidth="1"/>
    <col min="12109" max="12109" width="16.5" style="65" customWidth="1"/>
    <col min="12110" max="12110" width="10.6640625" style="65" customWidth="1"/>
    <col min="12111" max="12111" width="15.83203125" style="65" customWidth="1"/>
    <col min="12112" max="12112" width="13.5" style="65" customWidth="1"/>
    <col min="12113" max="12114" width="10.6640625" style="65" customWidth="1"/>
    <col min="12115" max="12350" width="10.6640625" style="65"/>
    <col min="12351" max="12351" width="10.6640625" style="65" customWidth="1"/>
    <col min="12352" max="12352" width="24.1640625" style="65" customWidth="1"/>
    <col min="12353" max="12353" width="14.83203125" style="65" customWidth="1"/>
    <col min="12354" max="12354" width="9.5" style="65" customWidth="1"/>
    <col min="12355" max="12355" width="14.83203125" style="65" customWidth="1"/>
    <col min="12356" max="12356" width="9.5" style="65" customWidth="1"/>
    <col min="12357" max="12357" width="14.83203125" style="65" customWidth="1"/>
    <col min="12358" max="12358" width="9.5" style="65" customWidth="1"/>
    <col min="12359" max="12359" width="14.83203125" style="65" customWidth="1"/>
    <col min="12360" max="12360" width="9.5" style="65" customWidth="1"/>
    <col min="12361" max="12361" width="14.83203125" style="65" customWidth="1"/>
    <col min="12362" max="12362" width="9.5" style="65" customWidth="1"/>
    <col min="12363" max="12363" width="14" style="65" customWidth="1"/>
    <col min="12364" max="12364" width="10.6640625" style="65" customWidth="1"/>
    <col min="12365" max="12365" width="16.5" style="65" customWidth="1"/>
    <col min="12366" max="12366" width="10.6640625" style="65" customWidth="1"/>
    <col min="12367" max="12367" width="15.83203125" style="65" customWidth="1"/>
    <col min="12368" max="12368" width="13.5" style="65" customWidth="1"/>
    <col min="12369" max="12370" width="10.6640625" style="65" customWidth="1"/>
    <col min="12371" max="12606" width="10.6640625" style="65"/>
    <col min="12607" max="12607" width="10.6640625" style="65" customWidth="1"/>
    <col min="12608" max="12608" width="24.1640625" style="65" customWidth="1"/>
    <col min="12609" max="12609" width="14.83203125" style="65" customWidth="1"/>
    <col min="12610" max="12610" width="9.5" style="65" customWidth="1"/>
    <col min="12611" max="12611" width="14.83203125" style="65" customWidth="1"/>
    <col min="12612" max="12612" width="9.5" style="65" customWidth="1"/>
    <col min="12613" max="12613" width="14.83203125" style="65" customWidth="1"/>
    <col min="12614" max="12614" width="9.5" style="65" customWidth="1"/>
    <col min="12615" max="12615" width="14.83203125" style="65" customWidth="1"/>
    <col min="12616" max="12616" width="9.5" style="65" customWidth="1"/>
    <col min="12617" max="12617" width="14.83203125" style="65" customWidth="1"/>
    <col min="12618" max="12618" width="9.5" style="65" customWidth="1"/>
    <col min="12619" max="12619" width="14" style="65" customWidth="1"/>
    <col min="12620" max="12620" width="10.6640625" style="65" customWidth="1"/>
    <col min="12621" max="12621" width="16.5" style="65" customWidth="1"/>
    <col min="12622" max="12622" width="10.6640625" style="65" customWidth="1"/>
    <col min="12623" max="12623" width="15.83203125" style="65" customWidth="1"/>
    <col min="12624" max="12624" width="13.5" style="65" customWidth="1"/>
    <col min="12625" max="12626" width="10.6640625" style="65" customWidth="1"/>
    <col min="12627" max="12862" width="10.6640625" style="65"/>
    <col min="12863" max="12863" width="10.6640625" style="65" customWidth="1"/>
    <col min="12864" max="12864" width="24.1640625" style="65" customWidth="1"/>
    <col min="12865" max="12865" width="14.83203125" style="65" customWidth="1"/>
    <col min="12866" max="12866" width="9.5" style="65" customWidth="1"/>
    <col min="12867" max="12867" width="14.83203125" style="65" customWidth="1"/>
    <col min="12868" max="12868" width="9.5" style="65" customWidth="1"/>
    <col min="12869" max="12869" width="14.83203125" style="65" customWidth="1"/>
    <col min="12870" max="12870" width="9.5" style="65" customWidth="1"/>
    <col min="12871" max="12871" width="14.83203125" style="65" customWidth="1"/>
    <col min="12872" max="12872" width="9.5" style="65" customWidth="1"/>
    <col min="12873" max="12873" width="14.83203125" style="65" customWidth="1"/>
    <col min="12874" max="12874" width="9.5" style="65" customWidth="1"/>
    <col min="12875" max="12875" width="14" style="65" customWidth="1"/>
    <col min="12876" max="12876" width="10.6640625" style="65" customWidth="1"/>
    <col min="12877" max="12877" width="16.5" style="65" customWidth="1"/>
    <col min="12878" max="12878" width="10.6640625" style="65" customWidth="1"/>
    <col min="12879" max="12879" width="15.83203125" style="65" customWidth="1"/>
    <col min="12880" max="12880" width="13.5" style="65" customWidth="1"/>
    <col min="12881" max="12882" width="10.6640625" style="65" customWidth="1"/>
    <col min="12883" max="13118" width="10.6640625" style="65"/>
    <col min="13119" max="13119" width="10.6640625" style="65" customWidth="1"/>
    <col min="13120" max="13120" width="24.1640625" style="65" customWidth="1"/>
    <col min="13121" max="13121" width="14.83203125" style="65" customWidth="1"/>
    <col min="13122" max="13122" width="9.5" style="65" customWidth="1"/>
    <col min="13123" max="13123" width="14.83203125" style="65" customWidth="1"/>
    <col min="13124" max="13124" width="9.5" style="65" customWidth="1"/>
    <col min="13125" max="13125" width="14.83203125" style="65" customWidth="1"/>
    <col min="13126" max="13126" width="9.5" style="65" customWidth="1"/>
    <col min="13127" max="13127" width="14.83203125" style="65" customWidth="1"/>
    <col min="13128" max="13128" width="9.5" style="65" customWidth="1"/>
    <col min="13129" max="13129" width="14.83203125" style="65" customWidth="1"/>
    <col min="13130" max="13130" width="9.5" style="65" customWidth="1"/>
    <col min="13131" max="13131" width="14" style="65" customWidth="1"/>
    <col min="13132" max="13132" width="10.6640625" style="65" customWidth="1"/>
    <col min="13133" max="13133" width="16.5" style="65" customWidth="1"/>
    <col min="13134" max="13134" width="10.6640625" style="65" customWidth="1"/>
    <col min="13135" max="13135" width="15.83203125" style="65" customWidth="1"/>
    <col min="13136" max="13136" width="13.5" style="65" customWidth="1"/>
    <col min="13137" max="13138" width="10.6640625" style="65" customWidth="1"/>
    <col min="13139" max="13374" width="10.6640625" style="65"/>
    <col min="13375" max="13375" width="10.6640625" style="65" customWidth="1"/>
    <col min="13376" max="13376" width="24.1640625" style="65" customWidth="1"/>
    <col min="13377" max="13377" width="14.83203125" style="65" customWidth="1"/>
    <col min="13378" max="13378" width="9.5" style="65" customWidth="1"/>
    <col min="13379" max="13379" width="14.83203125" style="65" customWidth="1"/>
    <col min="13380" max="13380" width="9.5" style="65" customWidth="1"/>
    <col min="13381" max="13381" width="14.83203125" style="65" customWidth="1"/>
    <col min="13382" max="13382" width="9.5" style="65" customWidth="1"/>
    <col min="13383" max="13383" width="14.83203125" style="65" customWidth="1"/>
    <col min="13384" max="13384" width="9.5" style="65" customWidth="1"/>
    <col min="13385" max="13385" width="14.83203125" style="65" customWidth="1"/>
    <col min="13386" max="13386" width="9.5" style="65" customWidth="1"/>
    <col min="13387" max="13387" width="14" style="65" customWidth="1"/>
    <col min="13388" max="13388" width="10.6640625" style="65" customWidth="1"/>
    <col min="13389" max="13389" width="16.5" style="65" customWidth="1"/>
    <col min="13390" max="13390" width="10.6640625" style="65" customWidth="1"/>
    <col min="13391" max="13391" width="15.83203125" style="65" customWidth="1"/>
    <col min="13392" max="13392" width="13.5" style="65" customWidth="1"/>
    <col min="13393" max="13394" width="10.6640625" style="65" customWidth="1"/>
    <col min="13395" max="13630" width="10.6640625" style="65"/>
    <col min="13631" max="13631" width="10.6640625" style="65" customWidth="1"/>
    <col min="13632" max="13632" width="24.1640625" style="65" customWidth="1"/>
    <col min="13633" max="13633" width="14.83203125" style="65" customWidth="1"/>
    <col min="13634" max="13634" width="9.5" style="65" customWidth="1"/>
    <col min="13635" max="13635" width="14.83203125" style="65" customWidth="1"/>
    <col min="13636" max="13636" width="9.5" style="65" customWidth="1"/>
    <col min="13637" max="13637" width="14.83203125" style="65" customWidth="1"/>
    <col min="13638" max="13638" width="9.5" style="65" customWidth="1"/>
    <col min="13639" max="13639" width="14.83203125" style="65" customWidth="1"/>
    <col min="13640" max="13640" width="9.5" style="65" customWidth="1"/>
    <col min="13641" max="13641" width="14.83203125" style="65" customWidth="1"/>
    <col min="13642" max="13642" width="9.5" style="65" customWidth="1"/>
    <col min="13643" max="13643" width="14" style="65" customWidth="1"/>
    <col min="13644" max="13644" width="10.6640625" style="65" customWidth="1"/>
    <col min="13645" max="13645" width="16.5" style="65" customWidth="1"/>
    <col min="13646" max="13646" width="10.6640625" style="65" customWidth="1"/>
    <col min="13647" max="13647" width="15.83203125" style="65" customWidth="1"/>
    <col min="13648" max="13648" width="13.5" style="65" customWidth="1"/>
    <col min="13649" max="13650" width="10.6640625" style="65" customWidth="1"/>
    <col min="13651" max="13886" width="10.6640625" style="65"/>
    <col min="13887" max="13887" width="10.6640625" style="65" customWidth="1"/>
    <col min="13888" max="13888" width="24.1640625" style="65" customWidth="1"/>
    <col min="13889" max="13889" width="14.83203125" style="65" customWidth="1"/>
    <col min="13890" max="13890" width="9.5" style="65" customWidth="1"/>
    <col min="13891" max="13891" width="14.83203125" style="65" customWidth="1"/>
    <col min="13892" max="13892" width="9.5" style="65" customWidth="1"/>
    <col min="13893" max="13893" width="14.83203125" style="65" customWidth="1"/>
    <col min="13894" max="13894" width="9.5" style="65" customWidth="1"/>
    <col min="13895" max="13895" width="14.83203125" style="65" customWidth="1"/>
    <col min="13896" max="13896" width="9.5" style="65" customWidth="1"/>
    <col min="13897" max="13897" width="14.83203125" style="65" customWidth="1"/>
    <col min="13898" max="13898" width="9.5" style="65" customWidth="1"/>
    <col min="13899" max="13899" width="14" style="65" customWidth="1"/>
    <col min="13900" max="13900" width="10.6640625" style="65" customWidth="1"/>
    <col min="13901" max="13901" width="16.5" style="65" customWidth="1"/>
    <col min="13902" max="13902" width="10.6640625" style="65" customWidth="1"/>
    <col min="13903" max="13903" width="15.83203125" style="65" customWidth="1"/>
    <col min="13904" max="13904" width="13.5" style="65" customWidth="1"/>
    <col min="13905" max="13906" width="10.6640625" style="65" customWidth="1"/>
    <col min="13907" max="14142" width="10.6640625" style="65"/>
    <col min="14143" max="14143" width="10.6640625" style="65" customWidth="1"/>
    <col min="14144" max="14144" width="24.1640625" style="65" customWidth="1"/>
    <col min="14145" max="14145" width="14.83203125" style="65" customWidth="1"/>
    <col min="14146" max="14146" width="9.5" style="65" customWidth="1"/>
    <col min="14147" max="14147" width="14.83203125" style="65" customWidth="1"/>
    <col min="14148" max="14148" width="9.5" style="65" customWidth="1"/>
    <col min="14149" max="14149" width="14.83203125" style="65" customWidth="1"/>
    <col min="14150" max="14150" width="9.5" style="65" customWidth="1"/>
    <col min="14151" max="14151" width="14.83203125" style="65" customWidth="1"/>
    <col min="14152" max="14152" width="9.5" style="65" customWidth="1"/>
    <col min="14153" max="14153" width="14.83203125" style="65" customWidth="1"/>
    <col min="14154" max="14154" width="9.5" style="65" customWidth="1"/>
    <col min="14155" max="14155" width="14" style="65" customWidth="1"/>
    <col min="14156" max="14156" width="10.6640625" style="65" customWidth="1"/>
    <col min="14157" max="14157" width="16.5" style="65" customWidth="1"/>
    <col min="14158" max="14158" width="10.6640625" style="65" customWidth="1"/>
    <col min="14159" max="14159" width="15.83203125" style="65" customWidth="1"/>
    <col min="14160" max="14160" width="13.5" style="65" customWidth="1"/>
    <col min="14161" max="14162" width="10.6640625" style="65" customWidth="1"/>
    <col min="14163" max="14398" width="10.6640625" style="65"/>
    <col min="14399" max="14399" width="10.6640625" style="65" customWidth="1"/>
    <col min="14400" max="14400" width="24.1640625" style="65" customWidth="1"/>
    <col min="14401" max="14401" width="14.83203125" style="65" customWidth="1"/>
    <col min="14402" max="14402" width="9.5" style="65" customWidth="1"/>
    <col min="14403" max="14403" width="14.83203125" style="65" customWidth="1"/>
    <col min="14404" max="14404" width="9.5" style="65" customWidth="1"/>
    <col min="14405" max="14405" width="14.83203125" style="65" customWidth="1"/>
    <col min="14406" max="14406" width="9.5" style="65" customWidth="1"/>
    <col min="14407" max="14407" width="14.83203125" style="65" customWidth="1"/>
    <col min="14408" max="14408" width="9.5" style="65" customWidth="1"/>
    <col min="14409" max="14409" width="14.83203125" style="65" customWidth="1"/>
    <col min="14410" max="14410" width="9.5" style="65" customWidth="1"/>
    <col min="14411" max="14411" width="14" style="65" customWidth="1"/>
    <col min="14412" max="14412" width="10.6640625" style="65" customWidth="1"/>
    <col min="14413" max="14413" width="16.5" style="65" customWidth="1"/>
    <col min="14414" max="14414" width="10.6640625" style="65" customWidth="1"/>
    <col min="14415" max="14415" width="15.83203125" style="65" customWidth="1"/>
    <col min="14416" max="14416" width="13.5" style="65" customWidth="1"/>
    <col min="14417" max="14418" width="10.6640625" style="65" customWidth="1"/>
    <col min="14419" max="14654" width="10.6640625" style="65"/>
    <col min="14655" max="14655" width="10.6640625" style="65" customWidth="1"/>
    <col min="14656" max="14656" width="24.1640625" style="65" customWidth="1"/>
    <col min="14657" max="14657" width="14.83203125" style="65" customWidth="1"/>
    <col min="14658" max="14658" width="9.5" style="65" customWidth="1"/>
    <col min="14659" max="14659" width="14.83203125" style="65" customWidth="1"/>
    <col min="14660" max="14660" width="9.5" style="65" customWidth="1"/>
    <col min="14661" max="14661" width="14.83203125" style="65" customWidth="1"/>
    <col min="14662" max="14662" width="9.5" style="65" customWidth="1"/>
    <col min="14663" max="14663" width="14.83203125" style="65" customWidth="1"/>
    <col min="14664" max="14664" width="9.5" style="65" customWidth="1"/>
    <col min="14665" max="14665" width="14.83203125" style="65" customWidth="1"/>
    <col min="14666" max="14666" width="9.5" style="65" customWidth="1"/>
    <col min="14667" max="14667" width="14" style="65" customWidth="1"/>
    <col min="14668" max="14668" width="10.6640625" style="65" customWidth="1"/>
    <col min="14669" max="14669" width="16.5" style="65" customWidth="1"/>
    <col min="14670" max="14670" width="10.6640625" style="65" customWidth="1"/>
    <col min="14671" max="14671" width="15.83203125" style="65" customWidth="1"/>
    <col min="14672" max="14672" width="13.5" style="65" customWidth="1"/>
    <col min="14673" max="14674" width="10.6640625" style="65" customWidth="1"/>
    <col min="14675" max="14910" width="10.6640625" style="65"/>
    <col min="14911" max="14911" width="10.6640625" style="65" customWidth="1"/>
    <col min="14912" max="14912" width="24.1640625" style="65" customWidth="1"/>
    <col min="14913" max="14913" width="14.83203125" style="65" customWidth="1"/>
    <col min="14914" max="14914" width="9.5" style="65" customWidth="1"/>
    <col min="14915" max="14915" width="14.83203125" style="65" customWidth="1"/>
    <col min="14916" max="14916" width="9.5" style="65" customWidth="1"/>
    <col min="14917" max="14917" width="14.83203125" style="65" customWidth="1"/>
    <col min="14918" max="14918" width="9.5" style="65" customWidth="1"/>
    <col min="14919" max="14919" width="14.83203125" style="65" customWidth="1"/>
    <col min="14920" max="14920" width="9.5" style="65" customWidth="1"/>
    <col min="14921" max="14921" width="14.83203125" style="65" customWidth="1"/>
    <col min="14922" max="14922" width="9.5" style="65" customWidth="1"/>
    <col min="14923" max="14923" width="14" style="65" customWidth="1"/>
    <col min="14924" max="14924" width="10.6640625" style="65" customWidth="1"/>
    <col min="14925" max="14925" width="16.5" style="65" customWidth="1"/>
    <col min="14926" max="14926" width="10.6640625" style="65" customWidth="1"/>
    <col min="14927" max="14927" width="15.83203125" style="65" customWidth="1"/>
    <col min="14928" max="14928" width="13.5" style="65" customWidth="1"/>
    <col min="14929" max="14930" width="10.6640625" style="65" customWidth="1"/>
    <col min="14931" max="15166" width="10.6640625" style="65"/>
    <col min="15167" max="15167" width="10.6640625" style="65" customWidth="1"/>
    <col min="15168" max="15168" width="24.1640625" style="65" customWidth="1"/>
    <col min="15169" max="15169" width="14.83203125" style="65" customWidth="1"/>
    <col min="15170" max="15170" width="9.5" style="65" customWidth="1"/>
    <col min="15171" max="15171" width="14.83203125" style="65" customWidth="1"/>
    <col min="15172" max="15172" width="9.5" style="65" customWidth="1"/>
    <col min="15173" max="15173" width="14.83203125" style="65" customWidth="1"/>
    <col min="15174" max="15174" width="9.5" style="65" customWidth="1"/>
    <col min="15175" max="15175" width="14.83203125" style="65" customWidth="1"/>
    <col min="15176" max="15176" width="9.5" style="65" customWidth="1"/>
    <col min="15177" max="15177" width="14.83203125" style="65" customWidth="1"/>
    <col min="15178" max="15178" width="9.5" style="65" customWidth="1"/>
    <col min="15179" max="15179" width="14" style="65" customWidth="1"/>
    <col min="15180" max="15180" width="10.6640625" style="65" customWidth="1"/>
    <col min="15181" max="15181" width="16.5" style="65" customWidth="1"/>
    <col min="15182" max="15182" width="10.6640625" style="65" customWidth="1"/>
    <col min="15183" max="15183" width="15.83203125" style="65" customWidth="1"/>
    <col min="15184" max="15184" width="13.5" style="65" customWidth="1"/>
    <col min="15185" max="15186" width="10.6640625" style="65" customWidth="1"/>
    <col min="15187" max="15422" width="10.6640625" style="65"/>
    <col min="15423" max="15423" width="10.6640625" style="65" customWidth="1"/>
    <col min="15424" max="15424" width="24.1640625" style="65" customWidth="1"/>
    <col min="15425" max="15425" width="14.83203125" style="65" customWidth="1"/>
    <col min="15426" max="15426" width="9.5" style="65" customWidth="1"/>
    <col min="15427" max="15427" width="14.83203125" style="65" customWidth="1"/>
    <col min="15428" max="15428" width="9.5" style="65" customWidth="1"/>
    <col min="15429" max="15429" width="14.83203125" style="65" customWidth="1"/>
    <col min="15430" max="15430" width="9.5" style="65" customWidth="1"/>
    <col min="15431" max="15431" width="14.83203125" style="65" customWidth="1"/>
    <col min="15432" max="15432" width="9.5" style="65" customWidth="1"/>
    <col min="15433" max="15433" width="14.83203125" style="65" customWidth="1"/>
    <col min="15434" max="15434" width="9.5" style="65" customWidth="1"/>
    <col min="15435" max="15435" width="14" style="65" customWidth="1"/>
    <col min="15436" max="15436" width="10.6640625" style="65" customWidth="1"/>
    <col min="15437" max="15437" width="16.5" style="65" customWidth="1"/>
    <col min="15438" max="15438" width="10.6640625" style="65" customWidth="1"/>
    <col min="15439" max="15439" width="15.83203125" style="65" customWidth="1"/>
    <col min="15440" max="15440" width="13.5" style="65" customWidth="1"/>
    <col min="15441" max="15442" width="10.6640625" style="65" customWidth="1"/>
    <col min="15443" max="15678" width="10.6640625" style="65"/>
    <col min="15679" max="15679" width="10.6640625" style="65" customWidth="1"/>
    <col min="15680" max="15680" width="24.1640625" style="65" customWidth="1"/>
    <col min="15681" max="15681" width="14.83203125" style="65" customWidth="1"/>
    <col min="15682" max="15682" width="9.5" style="65" customWidth="1"/>
    <col min="15683" max="15683" width="14.83203125" style="65" customWidth="1"/>
    <col min="15684" max="15684" width="9.5" style="65" customWidth="1"/>
    <col min="15685" max="15685" width="14.83203125" style="65" customWidth="1"/>
    <col min="15686" max="15686" width="9.5" style="65" customWidth="1"/>
    <col min="15687" max="15687" width="14.83203125" style="65" customWidth="1"/>
    <col min="15688" max="15688" width="9.5" style="65" customWidth="1"/>
    <col min="15689" max="15689" width="14.83203125" style="65" customWidth="1"/>
    <col min="15690" max="15690" width="9.5" style="65" customWidth="1"/>
    <col min="15691" max="15691" width="14" style="65" customWidth="1"/>
    <col min="15692" max="15692" width="10.6640625" style="65" customWidth="1"/>
    <col min="15693" max="15693" width="16.5" style="65" customWidth="1"/>
    <col min="15694" max="15694" width="10.6640625" style="65" customWidth="1"/>
    <col min="15695" max="15695" width="15.83203125" style="65" customWidth="1"/>
    <col min="15696" max="15696" width="13.5" style="65" customWidth="1"/>
    <col min="15697" max="15698" width="10.6640625" style="65" customWidth="1"/>
    <col min="15699" max="15934" width="10.6640625" style="65"/>
    <col min="15935" max="15935" width="10.6640625" style="65" customWidth="1"/>
    <col min="15936" max="15936" width="24.1640625" style="65" customWidth="1"/>
    <col min="15937" max="15937" width="14.83203125" style="65" customWidth="1"/>
    <col min="15938" max="15938" width="9.5" style="65" customWidth="1"/>
    <col min="15939" max="15939" width="14.83203125" style="65" customWidth="1"/>
    <col min="15940" max="15940" width="9.5" style="65" customWidth="1"/>
    <col min="15941" max="15941" width="14.83203125" style="65" customWidth="1"/>
    <col min="15942" max="15942" width="9.5" style="65" customWidth="1"/>
    <col min="15943" max="15943" width="14.83203125" style="65" customWidth="1"/>
    <col min="15944" max="15944" width="9.5" style="65" customWidth="1"/>
    <col min="15945" max="15945" width="14.83203125" style="65" customWidth="1"/>
    <col min="15946" max="15946" width="9.5" style="65" customWidth="1"/>
    <col min="15947" max="15947" width="14" style="65" customWidth="1"/>
    <col min="15948" max="15948" width="10.6640625" style="65" customWidth="1"/>
    <col min="15949" max="15949" width="16.5" style="65" customWidth="1"/>
    <col min="15950" max="15950" width="10.6640625" style="65" customWidth="1"/>
    <col min="15951" max="15951" width="15.83203125" style="65" customWidth="1"/>
    <col min="15952" max="15952" width="13.5" style="65" customWidth="1"/>
    <col min="15953" max="15954" width="10.6640625" style="65" customWidth="1"/>
    <col min="15955" max="16384" width="10.6640625" style="65"/>
  </cols>
  <sheetData>
    <row r="1" spans="1:8" ht="40.5" customHeight="1" x14ac:dyDescent="0.2">
      <c r="A1" s="1"/>
      <c r="B1" s="1"/>
      <c r="C1" s="5"/>
      <c r="D1" s="6"/>
      <c r="E1" s="8"/>
      <c r="F1" s="168" t="s">
        <v>282</v>
      </c>
      <c r="G1" s="168"/>
      <c r="H1" s="168"/>
    </row>
    <row r="2" spans="1:8" ht="48" customHeight="1" x14ac:dyDescent="0.2">
      <c r="A2" s="184" t="s">
        <v>196</v>
      </c>
      <c r="B2" s="184"/>
      <c r="C2" s="184"/>
      <c r="D2" s="184"/>
      <c r="E2" s="184"/>
      <c r="F2" s="184"/>
      <c r="G2" s="184"/>
      <c r="H2" s="184"/>
    </row>
    <row r="3" spans="1:8" ht="27" customHeight="1" x14ac:dyDescent="0.2">
      <c r="A3" s="177" t="s">
        <v>134</v>
      </c>
      <c r="B3" s="178" t="s">
        <v>154</v>
      </c>
      <c r="C3" s="179" t="s">
        <v>155</v>
      </c>
      <c r="D3" s="179"/>
      <c r="E3" s="180" t="s">
        <v>156</v>
      </c>
      <c r="F3" s="180"/>
      <c r="G3" s="180" t="s">
        <v>157</v>
      </c>
      <c r="H3" s="180"/>
    </row>
    <row r="4" spans="1:8" ht="17.25" customHeight="1" x14ac:dyDescent="0.2">
      <c r="A4" s="177"/>
      <c r="B4" s="178"/>
      <c r="C4" s="4" t="s">
        <v>158</v>
      </c>
      <c r="D4" s="7" t="s">
        <v>159</v>
      </c>
      <c r="E4" s="9" t="s">
        <v>158</v>
      </c>
      <c r="F4" s="7" t="s">
        <v>159</v>
      </c>
      <c r="G4" s="4" t="s">
        <v>158</v>
      </c>
      <c r="H4" s="7" t="s">
        <v>159</v>
      </c>
    </row>
    <row r="5" spans="1:8" s="73" customFormat="1" ht="11.25" customHeight="1" x14ac:dyDescent="0.2">
      <c r="A5" s="72" t="s">
        <v>161</v>
      </c>
      <c r="B5" s="181" t="s">
        <v>162</v>
      </c>
      <c r="C5" s="182"/>
      <c r="D5" s="182"/>
      <c r="E5" s="182"/>
      <c r="F5" s="182"/>
      <c r="G5" s="182"/>
      <c r="H5" s="183"/>
    </row>
    <row r="6" spans="1:8" s="73" customFormat="1" ht="11.25" customHeight="1" outlineLevel="1" x14ac:dyDescent="0.2">
      <c r="A6" s="74"/>
      <c r="B6" s="75" t="s">
        <v>163</v>
      </c>
      <c r="C6" s="91">
        <f>SUM(C7:C18)</f>
        <v>23223000</v>
      </c>
      <c r="D6" s="92">
        <f t="shared" ref="D6:H6" si="0">SUM(D7:D18)</f>
        <v>503</v>
      </c>
      <c r="E6" s="93">
        <f t="shared" si="0"/>
        <v>8043992.7300000004</v>
      </c>
      <c r="F6" s="92">
        <f t="shared" si="0"/>
        <v>271</v>
      </c>
      <c r="G6" s="91">
        <f t="shared" si="0"/>
        <v>31266992.73</v>
      </c>
      <c r="H6" s="92">
        <f t="shared" si="0"/>
        <v>774</v>
      </c>
    </row>
    <row r="7" spans="1:8" s="73" customFormat="1" ht="11.25" customHeight="1" outlineLevel="2" x14ac:dyDescent="0.2">
      <c r="A7" s="94"/>
      <c r="B7" s="79" t="s">
        <v>138</v>
      </c>
      <c r="C7" s="95">
        <v>1523574.7</v>
      </c>
      <c r="D7" s="96">
        <v>33</v>
      </c>
      <c r="E7" s="97">
        <v>0</v>
      </c>
      <c r="F7" s="98">
        <v>0</v>
      </c>
      <c r="G7" s="99">
        <f>C7+E7</f>
        <v>1523574.7</v>
      </c>
      <c r="H7" s="98">
        <f>D7+F7</f>
        <v>33</v>
      </c>
    </row>
    <row r="8" spans="1:8" s="73" customFormat="1" ht="11.25" customHeight="1" outlineLevel="2" x14ac:dyDescent="0.2">
      <c r="A8" s="94"/>
      <c r="B8" s="79" t="s">
        <v>139</v>
      </c>
      <c r="C8" s="95">
        <v>1615914.65</v>
      </c>
      <c r="D8" s="96">
        <v>35</v>
      </c>
      <c r="E8" s="97">
        <v>0</v>
      </c>
      <c r="F8" s="98">
        <v>0</v>
      </c>
      <c r="G8" s="99">
        <f t="shared" ref="G8:G18" si="1">C8+E8</f>
        <v>1615914.65</v>
      </c>
      <c r="H8" s="98">
        <f t="shared" ref="H8:H18" si="2">D8+F8</f>
        <v>35</v>
      </c>
    </row>
    <row r="9" spans="1:8" s="73" customFormat="1" ht="11.25" customHeight="1" outlineLevel="2" x14ac:dyDescent="0.2">
      <c r="A9" s="94"/>
      <c r="B9" s="79" t="s">
        <v>140</v>
      </c>
      <c r="C9" s="95">
        <v>1615914.65</v>
      </c>
      <c r="D9" s="96">
        <v>35</v>
      </c>
      <c r="E9" s="97">
        <v>0</v>
      </c>
      <c r="F9" s="98">
        <v>0</v>
      </c>
      <c r="G9" s="99">
        <f t="shared" si="1"/>
        <v>1615914.65</v>
      </c>
      <c r="H9" s="98">
        <f t="shared" si="2"/>
        <v>35</v>
      </c>
    </row>
    <row r="10" spans="1:8" s="73" customFormat="1" ht="11.25" customHeight="1" outlineLevel="2" x14ac:dyDescent="0.2">
      <c r="A10" s="94"/>
      <c r="B10" s="79" t="s">
        <v>141</v>
      </c>
      <c r="C10" s="95">
        <v>1615914.65</v>
      </c>
      <c r="D10" s="96">
        <v>35</v>
      </c>
      <c r="E10" s="97">
        <v>0</v>
      </c>
      <c r="F10" s="98">
        <v>0</v>
      </c>
      <c r="G10" s="99">
        <f t="shared" si="1"/>
        <v>1615914.65</v>
      </c>
      <c r="H10" s="98">
        <f t="shared" si="2"/>
        <v>35</v>
      </c>
    </row>
    <row r="11" spans="1:8" s="73" customFormat="1" ht="11.25" customHeight="1" outlineLevel="2" x14ac:dyDescent="0.2">
      <c r="A11" s="94"/>
      <c r="B11" s="79" t="s">
        <v>142</v>
      </c>
      <c r="C11" s="95">
        <v>1846759.6</v>
      </c>
      <c r="D11" s="96">
        <v>40</v>
      </c>
      <c r="E11" s="97">
        <v>0</v>
      </c>
      <c r="F11" s="98">
        <v>0</v>
      </c>
      <c r="G11" s="99">
        <f t="shared" si="1"/>
        <v>1846759.6</v>
      </c>
      <c r="H11" s="98">
        <f t="shared" si="2"/>
        <v>40</v>
      </c>
    </row>
    <row r="12" spans="1:8" s="73" customFormat="1" ht="11.25" customHeight="1" outlineLevel="2" x14ac:dyDescent="0.2">
      <c r="A12" s="94"/>
      <c r="B12" s="79" t="s">
        <v>143</v>
      </c>
      <c r="C12" s="95">
        <v>1846759.6</v>
      </c>
      <c r="D12" s="96">
        <v>40</v>
      </c>
      <c r="E12" s="97">
        <v>0</v>
      </c>
      <c r="F12" s="98">
        <v>0</v>
      </c>
      <c r="G12" s="99">
        <f t="shared" si="1"/>
        <v>1846759.6</v>
      </c>
      <c r="H12" s="98">
        <f t="shared" si="2"/>
        <v>40</v>
      </c>
    </row>
    <row r="13" spans="1:8" s="73" customFormat="1" ht="11.25" customHeight="1" outlineLevel="2" x14ac:dyDescent="0.2">
      <c r="A13" s="94"/>
      <c r="B13" s="79" t="s">
        <v>150</v>
      </c>
      <c r="C13" s="95">
        <v>2077604.55</v>
      </c>
      <c r="D13" s="96">
        <v>45</v>
      </c>
      <c r="E13" s="97">
        <v>0</v>
      </c>
      <c r="F13" s="98">
        <v>0</v>
      </c>
      <c r="G13" s="99">
        <f t="shared" si="1"/>
        <v>2077604.55</v>
      </c>
      <c r="H13" s="98">
        <f t="shared" si="2"/>
        <v>45</v>
      </c>
    </row>
    <row r="14" spans="1:8" s="73" customFormat="1" ht="11.25" customHeight="1" outlineLevel="2" x14ac:dyDescent="0.2">
      <c r="A14" s="94"/>
      <c r="B14" s="79" t="s">
        <v>144</v>
      </c>
      <c r="C14" s="95">
        <v>2077604.55</v>
      </c>
      <c r="D14" s="96">
        <v>45</v>
      </c>
      <c r="E14" s="97">
        <v>8043992.7300000004</v>
      </c>
      <c r="F14" s="98">
        <v>271</v>
      </c>
      <c r="G14" s="99">
        <f t="shared" si="1"/>
        <v>10121597.279999999</v>
      </c>
      <c r="H14" s="98">
        <f t="shared" si="2"/>
        <v>316</v>
      </c>
    </row>
    <row r="15" spans="1:8" s="73" customFormat="1" ht="11.25" customHeight="1" outlineLevel="2" x14ac:dyDescent="0.2">
      <c r="A15" s="94"/>
      <c r="B15" s="100" t="s">
        <v>145</v>
      </c>
      <c r="C15" s="101">
        <v>2308449.5</v>
      </c>
      <c r="D15" s="102">
        <v>50</v>
      </c>
      <c r="E15" s="97">
        <v>0</v>
      </c>
      <c r="F15" s="98">
        <v>0</v>
      </c>
      <c r="G15" s="99">
        <f t="shared" ref="G15" si="3">C15+E15</f>
        <v>2308449.5</v>
      </c>
      <c r="H15" s="98">
        <f t="shared" ref="H15" si="4">D15+F15</f>
        <v>50</v>
      </c>
    </row>
    <row r="16" spans="1:8" s="73" customFormat="1" ht="11.25" customHeight="1" outlineLevel="2" x14ac:dyDescent="0.2">
      <c r="A16" s="94"/>
      <c r="B16" s="79" t="s">
        <v>146</v>
      </c>
      <c r="C16" s="95">
        <v>2077604.55</v>
      </c>
      <c r="D16" s="96">
        <v>45</v>
      </c>
      <c r="E16" s="97">
        <v>0</v>
      </c>
      <c r="F16" s="98">
        <v>0</v>
      </c>
      <c r="G16" s="99">
        <f t="shared" si="1"/>
        <v>2077604.55</v>
      </c>
      <c r="H16" s="98">
        <f t="shared" si="2"/>
        <v>45</v>
      </c>
    </row>
    <row r="17" spans="1:8" s="73" customFormat="1" ht="11.25" customHeight="1" outlineLevel="2" x14ac:dyDescent="0.2">
      <c r="A17" s="94"/>
      <c r="B17" s="79" t="s">
        <v>147</v>
      </c>
      <c r="C17" s="95">
        <v>2308449.5</v>
      </c>
      <c r="D17" s="96">
        <v>50</v>
      </c>
      <c r="E17" s="97">
        <v>0</v>
      </c>
      <c r="F17" s="98">
        <v>0</v>
      </c>
      <c r="G17" s="99">
        <f t="shared" si="1"/>
        <v>2308449.5</v>
      </c>
      <c r="H17" s="98">
        <f t="shared" si="2"/>
        <v>50</v>
      </c>
    </row>
    <row r="18" spans="1:8" s="73" customFormat="1" ht="11.25" customHeight="1" outlineLevel="2" x14ac:dyDescent="0.2">
      <c r="A18" s="94"/>
      <c r="B18" s="79" t="s">
        <v>148</v>
      </c>
      <c r="C18" s="95">
        <v>2308449.5</v>
      </c>
      <c r="D18" s="96">
        <v>50</v>
      </c>
      <c r="E18" s="97">
        <v>0</v>
      </c>
      <c r="F18" s="98">
        <v>0</v>
      </c>
      <c r="G18" s="99">
        <f t="shared" si="1"/>
        <v>2308449.5</v>
      </c>
      <c r="H18" s="98">
        <f t="shared" si="2"/>
        <v>50</v>
      </c>
    </row>
    <row r="19" spans="1:8" s="73" customFormat="1" ht="11.25" customHeight="1" x14ac:dyDescent="0.2">
      <c r="A19" s="72" t="s">
        <v>164</v>
      </c>
      <c r="B19" s="181" t="s">
        <v>165</v>
      </c>
      <c r="C19" s="182"/>
      <c r="D19" s="182"/>
      <c r="E19" s="182"/>
      <c r="F19" s="182"/>
      <c r="G19" s="182"/>
      <c r="H19" s="183"/>
    </row>
    <row r="20" spans="1:8" s="73" customFormat="1" ht="11.25" customHeight="1" outlineLevel="1" x14ac:dyDescent="0.2">
      <c r="A20" s="74"/>
      <c r="B20" s="75" t="s">
        <v>163</v>
      </c>
      <c r="C20" s="91">
        <f>SUM(C21:C32)</f>
        <v>4066000</v>
      </c>
      <c r="D20" s="92">
        <f t="shared" ref="D20" si="5">SUM(D21:D32)</f>
        <v>144</v>
      </c>
      <c r="E20" s="93">
        <f t="shared" ref="E20" si="6">SUM(E21:E32)</f>
        <v>1184324.48</v>
      </c>
      <c r="F20" s="92">
        <f t="shared" ref="F20" si="7">SUM(F21:F32)</f>
        <v>54</v>
      </c>
      <c r="G20" s="91">
        <f t="shared" ref="G20" si="8">SUM(G21:G32)</f>
        <v>5250324.4800000004</v>
      </c>
      <c r="H20" s="92">
        <f t="shared" ref="H20" si="9">SUM(H21:H32)</f>
        <v>198</v>
      </c>
    </row>
    <row r="21" spans="1:8" s="73" customFormat="1" ht="11.25" customHeight="1" outlineLevel="2" x14ac:dyDescent="0.2">
      <c r="A21" s="94"/>
      <c r="B21" s="79" t="s">
        <v>138</v>
      </c>
      <c r="C21" s="95">
        <v>338833.33</v>
      </c>
      <c r="D21" s="96">
        <v>12</v>
      </c>
      <c r="E21" s="97">
        <v>0</v>
      </c>
      <c r="F21" s="98">
        <v>0</v>
      </c>
      <c r="G21" s="99">
        <f>C21+E21</f>
        <v>338833.33</v>
      </c>
      <c r="H21" s="98">
        <f>D21+F21</f>
        <v>12</v>
      </c>
    </row>
    <row r="22" spans="1:8" s="73" customFormat="1" ht="11.25" customHeight="1" outlineLevel="2" x14ac:dyDescent="0.2">
      <c r="A22" s="94"/>
      <c r="B22" s="79" t="s">
        <v>139</v>
      </c>
      <c r="C22" s="95">
        <v>338833.33</v>
      </c>
      <c r="D22" s="96">
        <v>12</v>
      </c>
      <c r="E22" s="97">
        <v>0</v>
      </c>
      <c r="F22" s="98">
        <v>0</v>
      </c>
      <c r="G22" s="99">
        <f t="shared" ref="G22:G32" si="10">C22+E22</f>
        <v>338833.33</v>
      </c>
      <c r="H22" s="98">
        <f t="shared" ref="H22:H32" si="11">D22+F22</f>
        <v>12</v>
      </c>
    </row>
    <row r="23" spans="1:8" s="73" customFormat="1" ht="11.25" customHeight="1" outlineLevel="2" x14ac:dyDescent="0.2">
      <c r="A23" s="94"/>
      <c r="B23" s="79" t="s">
        <v>140</v>
      </c>
      <c r="C23" s="95">
        <v>338833.33</v>
      </c>
      <c r="D23" s="96">
        <v>12</v>
      </c>
      <c r="E23" s="97">
        <v>0</v>
      </c>
      <c r="F23" s="98">
        <v>0</v>
      </c>
      <c r="G23" s="99">
        <f t="shared" si="10"/>
        <v>338833.33</v>
      </c>
      <c r="H23" s="98">
        <f t="shared" si="11"/>
        <v>12</v>
      </c>
    </row>
    <row r="24" spans="1:8" s="73" customFormat="1" ht="11.25" customHeight="1" outlineLevel="2" x14ac:dyDescent="0.2">
      <c r="A24" s="94"/>
      <c r="B24" s="79" t="s">
        <v>141</v>
      </c>
      <c r="C24" s="95">
        <v>338833.33</v>
      </c>
      <c r="D24" s="96">
        <v>12</v>
      </c>
      <c r="E24" s="97">
        <v>0</v>
      </c>
      <c r="F24" s="98">
        <v>0</v>
      </c>
      <c r="G24" s="99">
        <f t="shared" si="10"/>
        <v>338833.33</v>
      </c>
      <c r="H24" s="98">
        <f t="shared" si="11"/>
        <v>12</v>
      </c>
    </row>
    <row r="25" spans="1:8" s="73" customFormat="1" ht="11.25" customHeight="1" outlineLevel="2" x14ac:dyDescent="0.2">
      <c r="A25" s="94"/>
      <c r="B25" s="79" t="s">
        <v>142</v>
      </c>
      <c r="C25" s="95">
        <v>338833.33</v>
      </c>
      <c r="D25" s="96">
        <v>12</v>
      </c>
      <c r="E25" s="97">
        <v>0</v>
      </c>
      <c r="F25" s="98">
        <v>0</v>
      </c>
      <c r="G25" s="99">
        <f t="shared" si="10"/>
        <v>338833.33</v>
      </c>
      <c r="H25" s="98">
        <f t="shared" si="11"/>
        <v>12</v>
      </c>
    </row>
    <row r="26" spans="1:8" s="73" customFormat="1" ht="11.25" customHeight="1" outlineLevel="2" x14ac:dyDescent="0.2">
      <c r="A26" s="94"/>
      <c r="B26" s="79" t="s">
        <v>143</v>
      </c>
      <c r="C26" s="95">
        <v>338833.33</v>
      </c>
      <c r="D26" s="96">
        <v>12</v>
      </c>
      <c r="E26" s="97">
        <v>0</v>
      </c>
      <c r="F26" s="98">
        <v>0</v>
      </c>
      <c r="G26" s="99">
        <f t="shared" si="10"/>
        <v>338833.33</v>
      </c>
      <c r="H26" s="98">
        <f t="shared" si="11"/>
        <v>12</v>
      </c>
    </row>
    <row r="27" spans="1:8" s="73" customFormat="1" ht="11.25" customHeight="1" outlineLevel="2" x14ac:dyDescent="0.2">
      <c r="A27" s="94"/>
      <c r="B27" s="79" t="s">
        <v>150</v>
      </c>
      <c r="C27" s="95">
        <v>338833.33</v>
      </c>
      <c r="D27" s="96">
        <v>12</v>
      </c>
      <c r="E27" s="97">
        <v>0</v>
      </c>
      <c r="F27" s="98">
        <v>0</v>
      </c>
      <c r="G27" s="99">
        <f t="shared" si="10"/>
        <v>338833.33</v>
      </c>
      <c r="H27" s="98">
        <f t="shared" si="11"/>
        <v>12</v>
      </c>
    </row>
    <row r="28" spans="1:8" s="73" customFormat="1" ht="11.25" customHeight="1" outlineLevel="2" x14ac:dyDescent="0.2">
      <c r="A28" s="94"/>
      <c r="B28" s="79" t="s">
        <v>144</v>
      </c>
      <c r="C28" s="95">
        <v>338833.33</v>
      </c>
      <c r="D28" s="96">
        <v>12</v>
      </c>
      <c r="E28" s="97">
        <v>1184324.48</v>
      </c>
      <c r="F28" s="98">
        <v>54</v>
      </c>
      <c r="G28" s="99">
        <f t="shared" si="10"/>
        <v>1523157.81</v>
      </c>
      <c r="H28" s="98">
        <f t="shared" si="11"/>
        <v>66</v>
      </c>
    </row>
    <row r="29" spans="1:8" s="73" customFormat="1" ht="11.25" customHeight="1" outlineLevel="2" x14ac:dyDescent="0.2">
      <c r="A29" s="94"/>
      <c r="B29" s="100" t="s">
        <v>145</v>
      </c>
      <c r="C29" s="101">
        <v>338833.33</v>
      </c>
      <c r="D29" s="102">
        <v>12</v>
      </c>
      <c r="E29" s="97">
        <v>0</v>
      </c>
      <c r="F29" s="98">
        <v>0</v>
      </c>
      <c r="G29" s="99">
        <f t="shared" ref="G29" si="12">C29+E29</f>
        <v>338833.33</v>
      </c>
      <c r="H29" s="98">
        <f t="shared" ref="H29" si="13">D29+F29</f>
        <v>12</v>
      </c>
    </row>
    <row r="30" spans="1:8" s="73" customFormat="1" ht="11.25" customHeight="1" outlineLevel="2" x14ac:dyDescent="0.2">
      <c r="A30" s="94"/>
      <c r="B30" s="79" t="s">
        <v>146</v>
      </c>
      <c r="C30" s="95">
        <v>338833.33</v>
      </c>
      <c r="D30" s="96">
        <v>12</v>
      </c>
      <c r="E30" s="97">
        <v>0</v>
      </c>
      <c r="F30" s="98">
        <v>0</v>
      </c>
      <c r="G30" s="99">
        <f t="shared" si="10"/>
        <v>338833.33</v>
      </c>
      <c r="H30" s="98">
        <f t="shared" si="11"/>
        <v>12</v>
      </c>
    </row>
    <row r="31" spans="1:8" s="73" customFormat="1" ht="11.25" customHeight="1" outlineLevel="2" x14ac:dyDescent="0.2">
      <c r="A31" s="94"/>
      <c r="B31" s="79" t="s">
        <v>147</v>
      </c>
      <c r="C31" s="95">
        <v>338833.33</v>
      </c>
      <c r="D31" s="96">
        <v>12</v>
      </c>
      <c r="E31" s="97">
        <v>0</v>
      </c>
      <c r="F31" s="98">
        <v>0</v>
      </c>
      <c r="G31" s="99">
        <f t="shared" si="10"/>
        <v>338833.33</v>
      </c>
      <c r="H31" s="98">
        <f t="shared" si="11"/>
        <v>12</v>
      </c>
    </row>
    <row r="32" spans="1:8" s="73" customFormat="1" ht="11.25" customHeight="1" outlineLevel="2" x14ac:dyDescent="0.2">
      <c r="A32" s="94"/>
      <c r="B32" s="79" t="s">
        <v>148</v>
      </c>
      <c r="C32" s="95">
        <v>338833.37</v>
      </c>
      <c r="D32" s="96">
        <v>12</v>
      </c>
      <c r="E32" s="97">
        <v>0</v>
      </c>
      <c r="F32" s="98">
        <v>0</v>
      </c>
      <c r="G32" s="99">
        <f t="shared" si="10"/>
        <v>338833.37</v>
      </c>
      <c r="H32" s="98">
        <f t="shared" si="11"/>
        <v>12</v>
      </c>
    </row>
    <row r="33" spans="1:8" s="73" customFormat="1" ht="11.25" customHeight="1" x14ac:dyDescent="0.2">
      <c r="A33" s="72" t="s">
        <v>166</v>
      </c>
      <c r="B33" s="181" t="s">
        <v>167</v>
      </c>
      <c r="C33" s="182"/>
      <c r="D33" s="182"/>
      <c r="E33" s="182"/>
      <c r="F33" s="182"/>
      <c r="G33" s="182"/>
      <c r="H33" s="183"/>
    </row>
    <row r="34" spans="1:8" s="73" customFormat="1" ht="11.25" customHeight="1" outlineLevel="1" x14ac:dyDescent="0.2">
      <c r="A34" s="74"/>
      <c r="B34" s="75" t="s">
        <v>163</v>
      </c>
      <c r="C34" s="91">
        <f>SUM(C35:C46)</f>
        <v>29202200</v>
      </c>
      <c r="D34" s="92">
        <f t="shared" ref="D34" si="14">SUM(D35:D46)</f>
        <v>1202</v>
      </c>
      <c r="E34" s="93">
        <f t="shared" ref="E34" si="15">SUM(E35:E46)</f>
        <v>111521.21</v>
      </c>
      <c r="F34" s="92">
        <f t="shared" ref="F34" si="16">SUM(F35:F46)</f>
        <v>4</v>
      </c>
      <c r="G34" s="91">
        <f t="shared" ref="G34" si="17">SUM(G35:G46)</f>
        <v>29313721.210000001</v>
      </c>
      <c r="H34" s="92">
        <f t="shared" ref="H34" si="18">SUM(H35:H46)</f>
        <v>1206</v>
      </c>
    </row>
    <row r="35" spans="1:8" s="73" customFormat="1" ht="11.25" customHeight="1" outlineLevel="2" x14ac:dyDescent="0.2">
      <c r="A35" s="94"/>
      <c r="B35" s="79" t="s">
        <v>138</v>
      </c>
      <c r="C35" s="95">
        <v>2429467.5499999998</v>
      </c>
      <c r="D35" s="96">
        <v>100</v>
      </c>
      <c r="E35" s="97">
        <v>0</v>
      </c>
      <c r="F35" s="98">
        <v>0</v>
      </c>
      <c r="G35" s="99">
        <f>C35+E35</f>
        <v>2429467.5499999998</v>
      </c>
      <c r="H35" s="98">
        <f>D35+F35</f>
        <v>100</v>
      </c>
    </row>
    <row r="36" spans="1:8" s="73" customFormat="1" ht="11.25" customHeight="1" outlineLevel="2" x14ac:dyDescent="0.2">
      <c r="A36" s="94"/>
      <c r="B36" s="79" t="s">
        <v>139</v>
      </c>
      <c r="C36" s="95">
        <v>2429467.5499999998</v>
      </c>
      <c r="D36" s="96">
        <v>100</v>
      </c>
      <c r="E36" s="97">
        <v>0</v>
      </c>
      <c r="F36" s="98">
        <v>0</v>
      </c>
      <c r="G36" s="99">
        <f t="shared" ref="G36:G46" si="19">C36+E36</f>
        <v>2429467.5499999998</v>
      </c>
      <c r="H36" s="98">
        <f t="shared" ref="H36:H46" si="20">D36+F36</f>
        <v>100</v>
      </c>
    </row>
    <row r="37" spans="1:8" s="73" customFormat="1" ht="11.25" customHeight="1" outlineLevel="2" x14ac:dyDescent="0.2">
      <c r="A37" s="94"/>
      <c r="B37" s="79" t="s">
        <v>140</v>
      </c>
      <c r="C37" s="95">
        <v>2429467.5499999998</v>
      </c>
      <c r="D37" s="96">
        <v>100</v>
      </c>
      <c r="E37" s="97">
        <v>0</v>
      </c>
      <c r="F37" s="98">
        <v>0</v>
      </c>
      <c r="G37" s="99">
        <f t="shared" si="19"/>
        <v>2429467.5499999998</v>
      </c>
      <c r="H37" s="98">
        <f t="shared" si="20"/>
        <v>100</v>
      </c>
    </row>
    <row r="38" spans="1:8" s="73" customFormat="1" ht="11.25" customHeight="1" outlineLevel="2" x14ac:dyDescent="0.2">
      <c r="A38" s="94"/>
      <c r="B38" s="79" t="s">
        <v>141</v>
      </c>
      <c r="C38" s="95">
        <v>2429467.5499999998</v>
      </c>
      <c r="D38" s="96">
        <v>100</v>
      </c>
      <c r="E38" s="97">
        <v>0</v>
      </c>
      <c r="F38" s="98">
        <v>0</v>
      </c>
      <c r="G38" s="99">
        <f t="shared" si="19"/>
        <v>2429467.5499999998</v>
      </c>
      <c r="H38" s="98">
        <f t="shared" si="20"/>
        <v>100</v>
      </c>
    </row>
    <row r="39" spans="1:8" s="73" customFormat="1" ht="11.25" customHeight="1" outlineLevel="2" x14ac:dyDescent="0.2">
      <c r="A39" s="94"/>
      <c r="B39" s="79" t="s">
        <v>142</v>
      </c>
      <c r="C39" s="95">
        <v>2429467.5499999998</v>
      </c>
      <c r="D39" s="96">
        <v>100</v>
      </c>
      <c r="E39" s="97">
        <v>0</v>
      </c>
      <c r="F39" s="98">
        <v>0</v>
      </c>
      <c r="G39" s="99">
        <f t="shared" si="19"/>
        <v>2429467.5499999998</v>
      </c>
      <c r="H39" s="98">
        <f t="shared" si="20"/>
        <v>100</v>
      </c>
    </row>
    <row r="40" spans="1:8" s="73" customFormat="1" ht="11.25" customHeight="1" outlineLevel="2" x14ac:dyDescent="0.2">
      <c r="A40" s="94"/>
      <c r="B40" s="79" t="s">
        <v>143</v>
      </c>
      <c r="C40" s="95">
        <v>2429467.5499999998</v>
      </c>
      <c r="D40" s="96">
        <v>100</v>
      </c>
      <c r="E40" s="97">
        <v>0</v>
      </c>
      <c r="F40" s="98">
        <v>0</v>
      </c>
      <c r="G40" s="99">
        <f t="shared" si="19"/>
        <v>2429467.5499999998</v>
      </c>
      <c r="H40" s="98">
        <f t="shared" si="20"/>
        <v>100</v>
      </c>
    </row>
    <row r="41" spans="1:8" s="73" customFormat="1" ht="11.25" customHeight="1" outlineLevel="2" x14ac:dyDescent="0.2">
      <c r="A41" s="94"/>
      <c r="B41" s="79" t="s">
        <v>150</v>
      </c>
      <c r="C41" s="95">
        <v>2429467.5499999998</v>
      </c>
      <c r="D41" s="96">
        <v>100</v>
      </c>
      <c r="E41" s="97">
        <v>0</v>
      </c>
      <c r="F41" s="98">
        <v>0</v>
      </c>
      <c r="G41" s="99">
        <f t="shared" si="19"/>
        <v>2429467.5499999998</v>
      </c>
      <c r="H41" s="98">
        <f t="shared" si="20"/>
        <v>100</v>
      </c>
    </row>
    <row r="42" spans="1:8" s="73" customFormat="1" ht="11.25" customHeight="1" outlineLevel="2" x14ac:dyDescent="0.2">
      <c r="A42" s="94"/>
      <c r="B42" s="79" t="s">
        <v>144</v>
      </c>
      <c r="C42" s="95">
        <v>2429467.5499999998</v>
      </c>
      <c r="D42" s="96">
        <v>100</v>
      </c>
      <c r="E42" s="97">
        <v>111521.21</v>
      </c>
      <c r="F42" s="98">
        <v>4</v>
      </c>
      <c r="G42" s="99">
        <f t="shared" si="19"/>
        <v>2540988.7599999998</v>
      </c>
      <c r="H42" s="98">
        <f t="shared" si="20"/>
        <v>104</v>
      </c>
    </row>
    <row r="43" spans="1:8" s="73" customFormat="1" ht="11.25" customHeight="1" outlineLevel="2" x14ac:dyDescent="0.2">
      <c r="A43" s="94"/>
      <c r="B43" s="100" t="s">
        <v>145</v>
      </c>
      <c r="C43" s="101">
        <v>2429467.5499999998</v>
      </c>
      <c r="D43" s="102">
        <v>100</v>
      </c>
      <c r="E43" s="97">
        <v>0</v>
      </c>
      <c r="F43" s="98">
        <v>0</v>
      </c>
      <c r="G43" s="99">
        <f t="shared" ref="G43" si="21">C43+E43</f>
        <v>2429467.5499999998</v>
      </c>
      <c r="H43" s="98">
        <f t="shared" ref="H43" si="22">D43+F43</f>
        <v>100</v>
      </c>
    </row>
    <row r="44" spans="1:8" s="73" customFormat="1" ht="11.25" customHeight="1" outlineLevel="2" x14ac:dyDescent="0.2">
      <c r="A44" s="94"/>
      <c r="B44" s="79" t="s">
        <v>146</v>
      </c>
      <c r="C44" s="95">
        <v>2429467.5499999998</v>
      </c>
      <c r="D44" s="96">
        <v>100</v>
      </c>
      <c r="E44" s="97">
        <v>0</v>
      </c>
      <c r="F44" s="98">
        <v>0</v>
      </c>
      <c r="G44" s="99">
        <f t="shared" si="19"/>
        <v>2429467.5499999998</v>
      </c>
      <c r="H44" s="98">
        <f t="shared" si="20"/>
        <v>100</v>
      </c>
    </row>
    <row r="45" spans="1:8" s="73" customFormat="1" ht="11.25" customHeight="1" outlineLevel="2" x14ac:dyDescent="0.2">
      <c r="A45" s="94"/>
      <c r="B45" s="79" t="s">
        <v>147</v>
      </c>
      <c r="C45" s="95">
        <v>2429467.5499999998</v>
      </c>
      <c r="D45" s="96">
        <v>100</v>
      </c>
      <c r="E45" s="97">
        <v>0</v>
      </c>
      <c r="F45" s="98">
        <v>0</v>
      </c>
      <c r="G45" s="99">
        <f t="shared" si="19"/>
        <v>2429467.5499999998</v>
      </c>
      <c r="H45" s="98">
        <f t="shared" si="20"/>
        <v>100</v>
      </c>
    </row>
    <row r="46" spans="1:8" s="73" customFormat="1" ht="11.25" customHeight="1" outlineLevel="2" x14ac:dyDescent="0.2">
      <c r="A46" s="94"/>
      <c r="B46" s="79" t="s">
        <v>148</v>
      </c>
      <c r="C46" s="95">
        <v>2478056.9500000002</v>
      </c>
      <c r="D46" s="96">
        <v>102</v>
      </c>
      <c r="E46" s="97">
        <v>0</v>
      </c>
      <c r="F46" s="98">
        <v>0</v>
      </c>
      <c r="G46" s="99">
        <f t="shared" si="19"/>
        <v>2478056.9500000002</v>
      </c>
      <c r="H46" s="98">
        <f t="shared" si="20"/>
        <v>102</v>
      </c>
    </row>
    <row r="47" spans="1:8" s="73" customFormat="1" ht="12.75" customHeight="1" x14ac:dyDescent="0.2">
      <c r="A47" s="72" t="s">
        <v>168</v>
      </c>
      <c r="B47" s="181" t="s">
        <v>169</v>
      </c>
      <c r="C47" s="182"/>
      <c r="D47" s="182"/>
      <c r="E47" s="182"/>
      <c r="F47" s="182"/>
      <c r="G47" s="182"/>
      <c r="H47" s="183"/>
    </row>
    <row r="48" spans="1:8" s="73" customFormat="1" ht="11.25" customHeight="1" outlineLevel="1" x14ac:dyDescent="0.2">
      <c r="A48" s="74"/>
      <c r="B48" s="75" t="s">
        <v>163</v>
      </c>
      <c r="C48" s="91">
        <f>SUM(C49:C60)</f>
        <v>237104500</v>
      </c>
      <c r="D48" s="92">
        <f t="shared" ref="D48" si="23">SUM(D49:D60)</f>
        <v>4307</v>
      </c>
      <c r="E48" s="93">
        <f t="shared" ref="E48" si="24">SUM(E49:E60)</f>
        <v>399035.29</v>
      </c>
      <c r="F48" s="92">
        <f t="shared" ref="F48" si="25">SUM(F49:F60)</f>
        <v>6</v>
      </c>
      <c r="G48" s="91">
        <f t="shared" ref="G48" si="26">SUM(G49:G60)</f>
        <v>237503535.28999999</v>
      </c>
      <c r="H48" s="92">
        <f t="shared" ref="H48" si="27">SUM(H49:H60)</f>
        <v>4313</v>
      </c>
    </row>
    <row r="49" spans="1:8" s="73" customFormat="1" ht="11.25" customHeight="1" outlineLevel="2" x14ac:dyDescent="0.2">
      <c r="A49" s="94"/>
      <c r="B49" s="79" t="s">
        <v>138</v>
      </c>
      <c r="C49" s="95">
        <v>19763295.91</v>
      </c>
      <c r="D49" s="96">
        <v>359</v>
      </c>
      <c r="E49" s="97">
        <v>0</v>
      </c>
      <c r="F49" s="98">
        <v>0</v>
      </c>
      <c r="G49" s="99">
        <f>C49+E49</f>
        <v>19763295.91</v>
      </c>
      <c r="H49" s="98">
        <f>D49+F49</f>
        <v>359</v>
      </c>
    </row>
    <row r="50" spans="1:8" s="73" customFormat="1" ht="11.25" customHeight="1" outlineLevel="2" x14ac:dyDescent="0.2">
      <c r="A50" s="94"/>
      <c r="B50" s="79" t="s">
        <v>139</v>
      </c>
      <c r="C50" s="95">
        <v>19763295.91</v>
      </c>
      <c r="D50" s="96">
        <v>359</v>
      </c>
      <c r="E50" s="97">
        <v>0</v>
      </c>
      <c r="F50" s="98">
        <v>0</v>
      </c>
      <c r="G50" s="99">
        <f t="shared" ref="G50:G60" si="28">C50+E50</f>
        <v>19763295.91</v>
      </c>
      <c r="H50" s="98">
        <f t="shared" ref="H50:H60" si="29">D50+F50</f>
        <v>359</v>
      </c>
    </row>
    <row r="51" spans="1:8" s="73" customFormat="1" ht="11.25" customHeight="1" outlineLevel="2" x14ac:dyDescent="0.2">
      <c r="A51" s="94"/>
      <c r="B51" s="79" t="s">
        <v>140</v>
      </c>
      <c r="C51" s="95">
        <v>19763295.91</v>
      </c>
      <c r="D51" s="96">
        <v>359</v>
      </c>
      <c r="E51" s="97">
        <v>0</v>
      </c>
      <c r="F51" s="98">
        <v>0</v>
      </c>
      <c r="G51" s="99">
        <f t="shared" si="28"/>
        <v>19763295.91</v>
      </c>
      <c r="H51" s="98">
        <f t="shared" si="29"/>
        <v>359</v>
      </c>
    </row>
    <row r="52" spans="1:8" s="73" customFormat="1" ht="11.25" customHeight="1" outlineLevel="2" x14ac:dyDescent="0.2">
      <c r="A52" s="94"/>
      <c r="B52" s="79" t="s">
        <v>141</v>
      </c>
      <c r="C52" s="95">
        <v>19763295.91</v>
      </c>
      <c r="D52" s="96">
        <v>359</v>
      </c>
      <c r="E52" s="97">
        <v>0</v>
      </c>
      <c r="F52" s="98">
        <v>0</v>
      </c>
      <c r="G52" s="99">
        <f t="shared" si="28"/>
        <v>19763295.91</v>
      </c>
      <c r="H52" s="98">
        <f t="shared" si="29"/>
        <v>359</v>
      </c>
    </row>
    <row r="53" spans="1:8" s="73" customFormat="1" ht="11.25" customHeight="1" outlineLevel="2" x14ac:dyDescent="0.2">
      <c r="A53" s="94"/>
      <c r="B53" s="79" t="s">
        <v>142</v>
      </c>
      <c r="C53" s="95">
        <v>19763295.91</v>
      </c>
      <c r="D53" s="96">
        <v>359</v>
      </c>
      <c r="E53" s="97">
        <v>0</v>
      </c>
      <c r="F53" s="98">
        <v>0</v>
      </c>
      <c r="G53" s="99">
        <f t="shared" si="28"/>
        <v>19763295.91</v>
      </c>
      <c r="H53" s="98">
        <f t="shared" si="29"/>
        <v>359</v>
      </c>
    </row>
    <row r="54" spans="1:8" s="73" customFormat="1" ht="11.25" customHeight="1" outlineLevel="2" x14ac:dyDescent="0.2">
      <c r="A54" s="94"/>
      <c r="B54" s="79" t="s">
        <v>143</v>
      </c>
      <c r="C54" s="95">
        <v>19763295.91</v>
      </c>
      <c r="D54" s="96">
        <v>359</v>
      </c>
      <c r="E54" s="97">
        <v>0</v>
      </c>
      <c r="F54" s="98">
        <v>0</v>
      </c>
      <c r="G54" s="99">
        <f t="shared" si="28"/>
        <v>19763295.91</v>
      </c>
      <c r="H54" s="98">
        <f t="shared" si="29"/>
        <v>359</v>
      </c>
    </row>
    <row r="55" spans="1:8" s="73" customFormat="1" ht="11.25" customHeight="1" outlineLevel="2" x14ac:dyDescent="0.2">
      <c r="A55" s="94"/>
      <c r="B55" s="79" t="s">
        <v>150</v>
      </c>
      <c r="C55" s="95">
        <v>19763295.91</v>
      </c>
      <c r="D55" s="96">
        <v>359</v>
      </c>
      <c r="E55" s="97">
        <v>0</v>
      </c>
      <c r="F55" s="98">
        <v>0</v>
      </c>
      <c r="G55" s="99">
        <f t="shared" si="28"/>
        <v>19763295.91</v>
      </c>
      <c r="H55" s="98">
        <f t="shared" si="29"/>
        <v>359</v>
      </c>
    </row>
    <row r="56" spans="1:8" s="73" customFormat="1" ht="11.25" customHeight="1" outlineLevel="2" x14ac:dyDescent="0.2">
      <c r="A56" s="94"/>
      <c r="B56" s="79" t="s">
        <v>144</v>
      </c>
      <c r="C56" s="95">
        <v>19763295.91</v>
      </c>
      <c r="D56" s="96">
        <v>359</v>
      </c>
      <c r="E56" s="97">
        <v>399035.29</v>
      </c>
      <c r="F56" s="98">
        <v>6</v>
      </c>
      <c r="G56" s="99">
        <f t="shared" si="28"/>
        <v>20162331.199999999</v>
      </c>
      <c r="H56" s="98">
        <f t="shared" si="29"/>
        <v>365</v>
      </c>
    </row>
    <row r="57" spans="1:8" s="73" customFormat="1" ht="11.25" customHeight="1" outlineLevel="2" x14ac:dyDescent="0.2">
      <c r="A57" s="94"/>
      <c r="B57" s="100" t="s">
        <v>145</v>
      </c>
      <c r="C57" s="101">
        <v>19763295.91</v>
      </c>
      <c r="D57" s="102">
        <v>359</v>
      </c>
      <c r="E57" s="97">
        <v>0</v>
      </c>
      <c r="F57" s="98">
        <v>0</v>
      </c>
      <c r="G57" s="99">
        <f t="shared" ref="G57" si="30">C57+E57</f>
        <v>19763295.91</v>
      </c>
      <c r="H57" s="98">
        <f t="shared" ref="H57" si="31">D57+F57</f>
        <v>359</v>
      </c>
    </row>
    <row r="58" spans="1:8" s="73" customFormat="1" ht="11.25" customHeight="1" outlineLevel="2" x14ac:dyDescent="0.2">
      <c r="A58" s="94"/>
      <c r="B58" s="79" t="s">
        <v>146</v>
      </c>
      <c r="C58" s="95">
        <v>19763295.91</v>
      </c>
      <c r="D58" s="96">
        <v>359</v>
      </c>
      <c r="E58" s="97">
        <v>0</v>
      </c>
      <c r="F58" s="98">
        <v>0</v>
      </c>
      <c r="G58" s="99">
        <f t="shared" si="28"/>
        <v>19763295.91</v>
      </c>
      <c r="H58" s="98">
        <f t="shared" si="29"/>
        <v>359</v>
      </c>
    </row>
    <row r="59" spans="1:8" s="73" customFormat="1" ht="11.25" customHeight="1" outlineLevel="2" x14ac:dyDescent="0.2">
      <c r="A59" s="94"/>
      <c r="B59" s="79" t="s">
        <v>147</v>
      </c>
      <c r="C59" s="95">
        <v>19763295.91</v>
      </c>
      <c r="D59" s="96">
        <v>359</v>
      </c>
      <c r="E59" s="97">
        <v>0</v>
      </c>
      <c r="F59" s="98">
        <v>0</v>
      </c>
      <c r="G59" s="99">
        <f t="shared" si="28"/>
        <v>19763295.91</v>
      </c>
      <c r="H59" s="98">
        <f t="shared" si="29"/>
        <v>359</v>
      </c>
    </row>
    <row r="60" spans="1:8" s="73" customFormat="1" ht="11.25" customHeight="1" outlineLevel="2" x14ac:dyDescent="0.2">
      <c r="A60" s="94"/>
      <c r="B60" s="79" t="s">
        <v>148</v>
      </c>
      <c r="C60" s="95">
        <v>19708244.989999998</v>
      </c>
      <c r="D60" s="96">
        <v>358</v>
      </c>
      <c r="E60" s="97">
        <v>0</v>
      </c>
      <c r="F60" s="98">
        <v>0</v>
      </c>
      <c r="G60" s="99">
        <f t="shared" si="28"/>
        <v>19708244.989999998</v>
      </c>
      <c r="H60" s="98">
        <f t="shared" si="29"/>
        <v>358</v>
      </c>
    </row>
    <row r="61" spans="1:8" s="73" customFormat="1" ht="11.25" customHeight="1" x14ac:dyDescent="0.2">
      <c r="A61" s="72" t="s">
        <v>135</v>
      </c>
      <c r="B61" s="181" t="s">
        <v>136</v>
      </c>
      <c r="C61" s="182"/>
      <c r="D61" s="182"/>
      <c r="E61" s="182"/>
      <c r="F61" s="182"/>
      <c r="G61" s="182"/>
      <c r="H61" s="183"/>
    </row>
    <row r="62" spans="1:8" s="73" customFormat="1" ht="11.25" customHeight="1" outlineLevel="1" x14ac:dyDescent="0.2">
      <c r="A62" s="74"/>
      <c r="B62" s="75" t="s">
        <v>163</v>
      </c>
      <c r="C62" s="91">
        <f>SUM(C63:C74)</f>
        <v>97554230</v>
      </c>
      <c r="D62" s="92">
        <f t="shared" ref="D62:H62" si="32">SUM(D63:D74)</f>
        <v>5948</v>
      </c>
      <c r="E62" s="93">
        <f t="shared" si="32"/>
        <v>16911936.899999999</v>
      </c>
      <c r="F62" s="92">
        <f t="shared" si="32"/>
        <v>970</v>
      </c>
      <c r="G62" s="91">
        <f t="shared" si="32"/>
        <v>114466166.90000001</v>
      </c>
      <c r="H62" s="92">
        <f t="shared" si="32"/>
        <v>6918</v>
      </c>
    </row>
    <row r="63" spans="1:8" s="73" customFormat="1" ht="11.25" customHeight="1" outlineLevel="2" x14ac:dyDescent="0.2">
      <c r="A63" s="94"/>
      <c r="B63" s="79" t="s">
        <v>138</v>
      </c>
      <c r="C63" s="95">
        <v>8134986.2300000004</v>
      </c>
      <c r="D63" s="96">
        <v>496</v>
      </c>
      <c r="E63" s="97">
        <v>0</v>
      </c>
      <c r="F63" s="98">
        <v>0</v>
      </c>
      <c r="G63" s="99">
        <f>C63+E63</f>
        <v>8134986.2300000004</v>
      </c>
      <c r="H63" s="98">
        <f>D63+F63</f>
        <v>496</v>
      </c>
    </row>
    <row r="64" spans="1:8" s="73" customFormat="1" ht="11.25" customHeight="1" outlineLevel="2" x14ac:dyDescent="0.2">
      <c r="A64" s="94"/>
      <c r="B64" s="79" t="s">
        <v>139</v>
      </c>
      <c r="C64" s="95">
        <v>8134986.2300000004</v>
      </c>
      <c r="D64" s="96">
        <v>496</v>
      </c>
      <c r="E64" s="97">
        <v>0</v>
      </c>
      <c r="F64" s="98">
        <v>0</v>
      </c>
      <c r="G64" s="99">
        <f t="shared" ref="G64:G72" si="33">C64+E64</f>
        <v>8134986.2300000004</v>
      </c>
      <c r="H64" s="98">
        <f t="shared" ref="H64:H73" si="34">D64+F64</f>
        <v>496</v>
      </c>
    </row>
    <row r="65" spans="1:8" s="73" customFormat="1" ht="11.25" customHeight="1" outlineLevel="2" x14ac:dyDescent="0.2">
      <c r="A65" s="94"/>
      <c r="B65" s="79" t="s">
        <v>140</v>
      </c>
      <c r="C65" s="95">
        <v>8134986.2300000004</v>
      </c>
      <c r="D65" s="96">
        <v>496</v>
      </c>
      <c r="E65" s="97">
        <v>0</v>
      </c>
      <c r="F65" s="98">
        <v>0</v>
      </c>
      <c r="G65" s="99">
        <f t="shared" si="33"/>
        <v>8134986.2300000004</v>
      </c>
      <c r="H65" s="98">
        <f t="shared" si="34"/>
        <v>496</v>
      </c>
    </row>
    <row r="66" spans="1:8" s="73" customFormat="1" ht="11.25" customHeight="1" outlineLevel="2" x14ac:dyDescent="0.2">
      <c r="A66" s="94"/>
      <c r="B66" s="79" t="s">
        <v>141</v>
      </c>
      <c r="C66" s="95">
        <v>8134986.2300000004</v>
      </c>
      <c r="D66" s="96">
        <v>496</v>
      </c>
      <c r="E66" s="97">
        <v>0</v>
      </c>
      <c r="F66" s="98">
        <v>0</v>
      </c>
      <c r="G66" s="99">
        <f t="shared" si="33"/>
        <v>8134986.2300000004</v>
      </c>
      <c r="H66" s="98">
        <f t="shared" si="34"/>
        <v>496</v>
      </c>
    </row>
    <row r="67" spans="1:8" s="73" customFormat="1" ht="11.25" customHeight="1" outlineLevel="2" x14ac:dyDescent="0.2">
      <c r="A67" s="94"/>
      <c r="B67" s="79" t="s">
        <v>142</v>
      </c>
      <c r="C67" s="95">
        <v>8134986.2300000004</v>
      </c>
      <c r="D67" s="96">
        <v>496</v>
      </c>
      <c r="E67" s="97">
        <v>0</v>
      </c>
      <c r="F67" s="98">
        <v>0</v>
      </c>
      <c r="G67" s="99">
        <f t="shared" si="33"/>
        <v>8134986.2300000004</v>
      </c>
      <c r="H67" s="98">
        <f t="shared" si="34"/>
        <v>496</v>
      </c>
    </row>
    <row r="68" spans="1:8" s="73" customFormat="1" ht="11.25" customHeight="1" outlineLevel="2" x14ac:dyDescent="0.2">
      <c r="A68" s="94"/>
      <c r="B68" s="79" t="s">
        <v>143</v>
      </c>
      <c r="C68" s="95">
        <v>8134986.2300000004</v>
      </c>
      <c r="D68" s="96">
        <v>496</v>
      </c>
      <c r="E68" s="97">
        <v>0</v>
      </c>
      <c r="F68" s="98">
        <v>0</v>
      </c>
      <c r="G68" s="99">
        <f t="shared" si="33"/>
        <v>8134986.2300000004</v>
      </c>
      <c r="H68" s="98">
        <f t="shared" si="34"/>
        <v>496</v>
      </c>
    </row>
    <row r="69" spans="1:8" s="73" customFormat="1" ht="11.25" customHeight="1" outlineLevel="2" x14ac:dyDescent="0.2">
      <c r="A69" s="94"/>
      <c r="B69" s="79" t="s">
        <v>150</v>
      </c>
      <c r="C69" s="95">
        <v>8134986.2300000004</v>
      </c>
      <c r="D69" s="96">
        <v>496</v>
      </c>
      <c r="E69" s="97">
        <v>0</v>
      </c>
      <c r="F69" s="98">
        <v>0</v>
      </c>
      <c r="G69" s="99">
        <f t="shared" si="33"/>
        <v>8134986.2300000004</v>
      </c>
      <c r="H69" s="98">
        <f t="shared" si="34"/>
        <v>496</v>
      </c>
    </row>
    <row r="70" spans="1:8" s="73" customFormat="1" ht="11.25" customHeight="1" outlineLevel="2" x14ac:dyDescent="0.2">
      <c r="A70" s="94"/>
      <c r="B70" s="79" t="s">
        <v>144</v>
      </c>
      <c r="C70" s="95">
        <v>8134986.2300000004</v>
      </c>
      <c r="D70" s="96">
        <v>496</v>
      </c>
      <c r="E70" s="97">
        <v>8616727.7300000004</v>
      </c>
      <c r="F70" s="98">
        <v>494</v>
      </c>
      <c r="G70" s="99">
        <f t="shared" si="33"/>
        <v>16751713.960000001</v>
      </c>
      <c r="H70" s="98">
        <f t="shared" si="34"/>
        <v>990</v>
      </c>
    </row>
    <row r="71" spans="1:8" s="73" customFormat="1" ht="11.25" customHeight="1" outlineLevel="2" x14ac:dyDescent="0.2">
      <c r="A71" s="94"/>
      <c r="B71" s="79" t="s">
        <v>145</v>
      </c>
      <c r="C71" s="95">
        <v>8134986.2300000004</v>
      </c>
      <c r="D71" s="96">
        <v>496</v>
      </c>
      <c r="E71" s="97">
        <v>2073802.29</v>
      </c>
      <c r="F71" s="98">
        <v>119</v>
      </c>
      <c r="G71" s="99">
        <f t="shared" si="33"/>
        <v>10208788.52</v>
      </c>
      <c r="H71" s="98">
        <f t="shared" si="34"/>
        <v>615</v>
      </c>
    </row>
    <row r="72" spans="1:8" s="73" customFormat="1" ht="11.25" customHeight="1" outlineLevel="2" x14ac:dyDescent="0.2">
      <c r="A72" s="94"/>
      <c r="B72" s="79" t="s">
        <v>146</v>
      </c>
      <c r="C72" s="95">
        <v>8134986.2300000004</v>
      </c>
      <c r="D72" s="96">
        <v>496</v>
      </c>
      <c r="E72" s="97">
        <v>2073802.29</v>
      </c>
      <c r="F72" s="98">
        <v>119</v>
      </c>
      <c r="G72" s="99">
        <f t="shared" si="33"/>
        <v>10208788.52</v>
      </c>
      <c r="H72" s="98">
        <f t="shared" si="34"/>
        <v>615</v>
      </c>
    </row>
    <row r="73" spans="1:8" s="73" customFormat="1" ht="11.25" customHeight="1" outlineLevel="2" x14ac:dyDescent="0.2">
      <c r="A73" s="94"/>
      <c r="B73" s="79" t="s">
        <v>147</v>
      </c>
      <c r="C73" s="95">
        <v>8134986.2300000004</v>
      </c>
      <c r="D73" s="96">
        <v>496</v>
      </c>
      <c r="E73" s="97">
        <v>2073802.29</v>
      </c>
      <c r="F73" s="98">
        <v>119</v>
      </c>
      <c r="G73" s="99">
        <f>C73+E73</f>
        <v>10208788.52</v>
      </c>
      <c r="H73" s="98">
        <f t="shared" si="34"/>
        <v>615</v>
      </c>
    </row>
    <row r="74" spans="1:8" s="73" customFormat="1" ht="11.25" customHeight="1" outlineLevel="2" x14ac:dyDescent="0.2">
      <c r="A74" s="94"/>
      <c r="B74" s="79" t="s">
        <v>148</v>
      </c>
      <c r="C74" s="95">
        <v>8069381.4699999997</v>
      </c>
      <c r="D74" s="96">
        <v>492</v>
      </c>
      <c r="E74" s="97">
        <v>2073802.3</v>
      </c>
      <c r="F74" s="98">
        <v>119</v>
      </c>
      <c r="G74" s="99">
        <f t="shared" ref="G74" si="35">C74+E74</f>
        <v>10143183.77</v>
      </c>
      <c r="H74" s="98">
        <f t="shared" ref="H74" si="36">D74+F74</f>
        <v>611</v>
      </c>
    </row>
    <row r="75" spans="1:8" s="73" customFormat="1" ht="13.5" customHeight="1" x14ac:dyDescent="0.2">
      <c r="A75" s="72" t="s">
        <v>170</v>
      </c>
      <c r="B75" s="181" t="s">
        <v>10</v>
      </c>
      <c r="C75" s="182"/>
      <c r="D75" s="182"/>
      <c r="E75" s="182"/>
      <c r="F75" s="182"/>
      <c r="G75" s="182"/>
      <c r="H75" s="183"/>
    </row>
    <row r="76" spans="1:8" s="73" customFormat="1" ht="11.25" customHeight="1" outlineLevel="1" x14ac:dyDescent="0.2">
      <c r="A76" s="74"/>
      <c r="B76" s="75" t="s">
        <v>163</v>
      </c>
      <c r="C76" s="91">
        <f>SUM(C77:C88)</f>
        <v>201259100</v>
      </c>
      <c r="D76" s="92">
        <f t="shared" ref="D76" si="37">SUM(D77:D88)</f>
        <v>6351</v>
      </c>
      <c r="E76" s="93">
        <f t="shared" ref="E76" si="38">SUM(E77:E88)</f>
        <v>4762141.9000000004</v>
      </c>
      <c r="F76" s="92">
        <f t="shared" ref="F76" si="39">SUM(F77:F88)</f>
        <v>139</v>
      </c>
      <c r="G76" s="91">
        <f t="shared" ref="G76" si="40">SUM(G77:G88)</f>
        <v>206021241.90000001</v>
      </c>
      <c r="H76" s="92">
        <f t="shared" ref="H76" si="41">SUM(H77:H88)</f>
        <v>6490</v>
      </c>
    </row>
    <row r="77" spans="1:8" s="73" customFormat="1" ht="11.25" customHeight="1" outlineLevel="2" x14ac:dyDescent="0.2">
      <c r="A77" s="94"/>
      <c r="B77" s="79" t="s">
        <v>138</v>
      </c>
      <c r="C77" s="95">
        <v>16763669.33</v>
      </c>
      <c r="D77" s="96">
        <v>529</v>
      </c>
      <c r="E77" s="97">
        <v>0</v>
      </c>
      <c r="F77" s="98">
        <v>0</v>
      </c>
      <c r="G77" s="99">
        <f>C77+E77</f>
        <v>16763669.33</v>
      </c>
      <c r="H77" s="98">
        <f>D77+F77</f>
        <v>529</v>
      </c>
    </row>
    <row r="78" spans="1:8" s="73" customFormat="1" ht="11.25" customHeight="1" outlineLevel="2" x14ac:dyDescent="0.2">
      <c r="A78" s="94"/>
      <c r="B78" s="79" t="s">
        <v>139</v>
      </c>
      <c r="C78" s="95">
        <v>16763669.33</v>
      </c>
      <c r="D78" s="96">
        <v>529</v>
      </c>
      <c r="E78" s="97">
        <v>0</v>
      </c>
      <c r="F78" s="98">
        <v>0</v>
      </c>
      <c r="G78" s="99">
        <f t="shared" ref="G78:G88" si="42">C78+E78</f>
        <v>16763669.33</v>
      </c>
      <c r="H78" s="98">
        <f t="shared" ref="H78:H88" si="43">D78+F78</f>
        <v>529</v>
      </c>
    </row>
    <row r="79" spans="1:8" s="73" customFormat="1" ht="11.25" customHeight="1" outlineLevel="2" x14ac:dyDescent="0.2">
      <c r="A79" s="94"/>
      <c r="B79" s="79" t="s">
        <v>140</v>
      </c>
      <c r="C79" s="95">
        <v>16763669.33</v>
      </c>
      <c r="D79" s="96">
        <v>529</v>
      </c>
      <c r="E79" s="97">
        <v>0</v>
      </c>
      <c r="F79" s="98">
        <v>0</v>
      </c>
      <c r="G79" s="99">
        <f t="shared" si="42"/>
        <v>16763669.33</v>
      </c>
      <c r="H79" s="98">
        <f t="shared" si="43"/>
        <v>529</v>
      </c>
    </row>
    <row r="80" spans="1:8" s="73" customFormat="1" ht="11.25" customHeight="1" outlineLevel="2" x14ac:dyDescent="0.2">
      <c r="A80" s="94"/>
      <c r="B80" s="79" t="s">
        <v>141</v>
      </c>
      <c r="C80" s="95">
        <v>16763669.33</v>
      </c>
      <c r="D80" s="96">
        <v>529</v>
      </c>
      <c r="E80" s="97">
        <v>0</v>
      </c>
      <c r="F80" s="98">
        <v>0</v>
      </c>
      <c r="G80" s="99">
        <f t="shared" si="42"/>
        <v>16763669.33</v>
      </c>
      <c r="H80" s="98">
        <f t="shared" si="43"/>
        <v>529</v>
      </c>
    </row>
    <row r="81" spans="1:8" s="73" customFormat="1" ht="11.25" customHeight="1" outlineLevel="2" x14ac:dyDescent="0.2">
      <c r="A81" s="94"/>
      <c r="B81" s="79" t="s">
        <v>142</v>
      </c>
      <c r="C81" s="95">
        <v>16763669.33</v>
      </c>
      <c r="D81" s="96">
        <v>529</v>
      </c>
      <c r="E81" s="97">
        <v>0</v>
      </c>
      <c r="F81" s="98">
        <v>0</v>
      </c>
      <c r="G81" s="99">
        <f t="shared" si="42"/>
        <v>16763669.33</v>
      </c>
      <c r="H81" s="98">
        <f t="shared" si="43"/>
        <v>529</v>
      </c>
    </row>
    <row r="82" spans="1:8" s="73" customFormat="1" ht="11.25" customHeight="1" outlineLevel="2" x14ac:dyDescent="0.2">
      <c r="A82" s="94"/>
      <c r="B82" s="79" t="s">
        <v>143</v>
      </c>
      <c r="C82" s="95">
        <v>16763669.33</v>
      </c>
      <c r="D82" s="96">
        <v>529</v>
      </c>
      <c r="E82" s="97">
        <v>0</v>
      </c>
      <c r="F82" s="98">
        <v>0</v>
      </c>
      <c r="G82" s="99">
        <f t="shared" si="42"/>
        <v>16763669.33</v>
      </c>
      <c r="H82" s="98">
        <f t="shared" si="43"/>
        <v>529</v>
      </c>
    </row>
    <row r="83" spans="1:8" s="73" customFormat="1" ht="11.25" customHeight="1" outlineLevel="2" x14ac:dyDescent="0.2">
      <c r="A83" s="94"/>
      <c r="B83" s="79" t="s">
        <v>150</v>
      </c>
      <c r="C83" s="95">
        <v>16763669.33</v>
      </c>
      <c r="D83" s="96">
        <v>529</v>
      </c>
      <c r="E83" s="97">
        <v>0</v>
      </c>
      <c r="F83" s="98">
        <v>0</v>
      </c>
      <c r="G83" s="99">
        <f t="shared" si="42"/>
        <v>16763669.33</v>
      </c>
      <c r="H83" s="98">
        <f t="shared" si="43"/>
        <v>529</v>
      </c>
    </row>
    <row r="84" spans="1:8" s="73" customFormat="1" ht="11.25" customHeight="1" outlineLevel="2" x14ac:dyDescent="0.2">
      <c r="A84" s="94"/>
      <c r="B84" s="79" t="s">
        <v>144</v>
      </c>
      <c r="C84" s="95">
        <v>16763669.33</v>
      </c>
      <c r="D84" s="96">
        <v>529</v>
      </c>
      <c r="E84" s="97">
        <v>4762141.9000000004</v>
      </c>
      <c r="F84" s="98">
        <v>139</v>
      </c>
      <c r="G84" s="99">
        <f t="shared" si="42"/>
        <v>21525811.23</v>
      </c>
      <c r="H84" s="98">
        <f t="shared" si="43"/>
        <v>668</v>
      </c>
    </row>
    <row r="85" spans="1:8" s="73" customFormat="1" ht="11.25" customHeight="1" outlineLevel="2" x14ac:dyDescent="0.2">
      <c r="A85" s="94"/>
      <c r="B85" s="100" t="s">
        <v>145</v>
      </c>
      <c r="C85" s="101">
        <v>16763669.33</v>
      </c>
      <c r="D85" s="102">
        <v>529</v>
      </c>
      <c r="E85" s="97">
        <v>0</v>
      </c>
      <c r="F85" s="98">
        <v>0</v>
      </c>
      <c r="G85" s="99">
        <f t="shared" ref="G85" si="44">C85+E85</f>
        <v>16763669.33</v>
      </c>
      <c r="H85" s="98">
        <f t="shared" ref="H85" si="45">D85+F85</f>
        <v>529</v>
      </c>
    </row>
    <row r="86" spans="1:8" s="73" customFormat="1" ht="11.25" customHeight="1" outlineLevel="2" x14ac:dyDescent="0.2">
      <c r="A86" s="94"/>
      <c r="B86" s="79" t="s">
        <v>146</v>
      </c>
      <c r="C86" s="95">
        <v>16763669.33</v>
      </c>
      <c r="D86" s="96">
        <v>529</v>
      </c>
      <c r="E86" s="97">
        <v>0</v>
      </c>
      <c r="F86" s="98">
        <v>0</v>
      </c>
      <c r="G86" s="99">
        <f t="shared" si="42"/>
        <v>16763669.33</v>
      </c>
      <c r="H86" s="98">
        <f t="shared" si="43"/>
        <v>529</v>
      </c>
    </row>
    <row r="87" spans="1:8" s="73" customFormat="1" ht="11.25" customHeight="1" outlineLevel="2" x14ac:dyDescent="0.2">
      <c r="A87" s="94"/>
      <c r="B87" s="79" t="s">
        <v>147</v>
      </c>
      <c r="C87" s="95">
        <v>16763669.33</v>
      </c>
      <c r="D87" s="96">
        <v>529</v>
      </c>
      <c r="E87" s="97">
        <v>0</v>
      </c>
      <c r="F87" s="98">
        <v>0</v>
      </c>
      <c r="G87" s="99">
        <f t="shared" si="42"/>
        <v>16763669.33</v>
      </c>
      <c r="H87" s="98">
        <f t="shared" si="43"/>
        <v>529</v>
      </c>
    </row>
    <row r="88" spans="1:8" s="73" customFormat="1" ht="11.25" customHeight="1" outlineLevel="2" x14ac:dyDescent="0.2">
      <c r="A88" s="94"/>
      <c r="B88" s="79" t="s">
        <v>148</v>
      </c>
      <c r="C88" s="95">
        <v>16858737.370000001</v>
      </c>
      <c r="D88" s="96">
        <v>532</v>
      </c>
      <c r="E88" s="97">
        <v>0</v>
      </c>
      <c r="F88" s="98">
        <v>0</v>
      </c>
      <c r="G88" s="99">
        <f t="shared" si="42"/>
        <v>16858737.370000001</v>
      </c>
      <c r="H88" s="98">
        <f t="shared" si="43"/>
        <v>532</v>
      </c>
    </row>
    <row r="89" spans="1:8" s="73" customFormat="1" ht="12" customHeight="1" x14ac:dyDescent="0.2">
      <c r="A89" s="72" t="s">
        <v>171</v>
      </c>
      <c r="B89" s="181" t="s">
        <v>11</v>
      </c>
      <c r="C89" s="182"/>
      <c r="D89" s="182"/>
      <c r="E89" s="182"/>
      <c r="F89" s="182"/>
      <c r="G89" s="182"/>
      <c r="H89" s="183"/>
    </row>
    <row r="90" spans="1:8" s="73" customFormat="1" ht="11.25" customHeight="1" outlineLevel="1" x14ac:dyDescent="0.2">
      <c r="A90" s="74"/>
      <c r="B90" s="75" t="s">
        <v>163</v>
      </c>
      <c r="C90" s="91">
        <f>SUM(C91:C102)</f>
        <v>235731000</v>
      </c>
      <c r="D90" s="92">
        <f t="shared" ref="D90" si="46">SUM(D91:D102)</f>
        <v>6082</v>
      </c>
      <c r="E90" s="93">
        <f t="shared" ref="E90" si="47">SUM(E91:E102)</f>
        <v>-15994744.220000001</v>
      </c>
      <c r="F90" s="92">
        <f t="shared" ref="F90" si="48">SUM(F91:F102)</f>
        <v>-387</v>
      </c>
      <c r="G90" s="91">
        <f t="shared" ref="G90" si="49">SUM(G91:G102)</f>
        <v>219736255.78</v>
      </c>
      <c r="H90" s="92">
        <f t="shared" ref="H90" si="50">SUM(H91:H102)</f>
        <v>5695</v>
      </c>
    </row>
    <row r="91" spans="1:8" s="73" customFormat="1" ht="11.25" customHeight="1" outlineLevel="2" x14ac:dyDescent="0.2">
      <c r="A91" s="94"/>
      <c r="B91" s="79" t="s">
        <v>138</v>
      </c>
      <c r="C91" s="95">
        <v>16830306.420000002</v>
      </c>
      <c r="D91" s="96">
        <v>434</v>
      </c>
      <c r="E91" s="97">
        <v>0</v>
      </c>
      <c r="F91" s="98">
        <v>0</v>
      </c>
      <c r="G91" s="99">
        <f>C91+E91</f>
        <v>16830306.420000002</v>
      </c>
      <c r="H91" s="98">
        <f>D91+F91</f>
        <v>434</v>
      </c>
    </row>
    <row r="92" spans="1:8" s="73" customFormat="1" ht="11.25" customHeight="1" outlineLevel="2" x14ac:dyDescent="0.2">
      <c r="A92" s="94"/>
      <c r="B92" s="79" t="s">
        <v>139</v>
      </c>
      <c r="C92" s="95">
        <v>16830306.420000002</v>
      </c>
      <c r="D92" s="96">
        <v>434</v>
      </c>
      <c r="E92" s="97">
        <v>0</v>
      </c>
      <c r="F92" s="98">
        <v>0</v>
      </c>
      <c r="G92" s="99">
        <f t="shared" ref="G92:G102" si="51">C92+E92</f>
        <v>16830306.420000002</v>
      </c>
      <c r="H92" s="98">
        <f t="shared" ref="H92:H102" si="52">D92+F92</f>
        <v>434</v>
      </c>
    </row>
    <row r="93" spans="1:8" s="73" customFormat="1" ht="11.25" customHeight="1" outlineLevel="2" x14ac:dyDescent="0.2">
      <c r="A93" s="94"/>
      <c r="B93" s="79" t="s">
        <v>140</v>
      </c>
      <c r="C93" s="95">
        <v>20230306.420000002</v>
      </c>
      <c r="D93" s="96">
        <v>522</v>
      </c>
      <c r="E93" s="97">
        <v>0</v>
      </c>
      <c r="F93" s="98">
        <v>0</v>
      </c>
      <c r="G93" s="99">
        <f t="shared" si="51"/>
        <v>20230306.420000002</v>
      </c>
      <c r="H93" s="98">
        <f t="shared" si="52"/>
        <v>522</v>
      </c>
    </row>
    <row r="94" spans="1:8" s="73" customFormat="1" ht="11.25" customHeight="1" outlineLevel="2" x14ac:dyDescent="0.2">
      <c r="A94" s="94"/>
      <c r="B94" s="79" t="s">
        <v>141</v>
      </c>
      <c r="C94" s="95">
        <v>20230306.420000002</v>
      </c>
      <c r="D94" s="96">
        <v>522</v>
      </c>
      <c r="E94" s="97">
        <v>-325747.86</v>
      </c>
      <c r="F94" s="98">
        <v>-8</v>
      </c>
      <c r="G94" s="99">
        <f t="shared" si="51"/>
        <v>19904558.559999999</v>
      </c>
      <c r="H94" s="98">
        <f t="shared" si="52"/>
        <v>514</v>
      </c>
    </row>
    <row r="95" spans="1:8" s="73" customFormat="1" ht="11.25" customHeight="1" outlineLevel="2" x14ac:dyDescent="0.2">
      <c r="A95" s="94"/>
      <c r="B95" s="79" t="s">
        <v>142</v>
      </c>
      <c r="C95" s="95">
        <v>20230306.420000002</v>
      </c>
      <c r="D95" s="96">
        <v>522</v>
      </c>
      <c r="E95" s="97">
        <v>-3740367.97</v>
      </c>
      <c r="F95" s="98">
        <v>-90</v>
      </c>
      <c r="G95" s="99">
        <f t="shared" si="51"/>
        <v>16489938.449999999</v>
      </c>
      <c r="H95" s="98">
        <f t="shared" si="52"/>
        <v>432</v>
      </c>
    </row>
    <row r="96" spans="1:8" s="73" customFormat="1" ht="11.25" customHeight="1" outlineLevel="2" x14ac:dyDescent="0.2">
      <c r="A96" s="94"/>
      <c r="B96" s="79" t="s">
        <v>143</v>
      </c>
      <c r="C96" s="95">
        <v>20230306.420000002</v>
      </c>
      <c r="D96" s="96">
        <v>522</v>
      </c>
      <c r="E96" s="97">
        <v>-3248729.18</v>
      </c>
      <c r="F96" s="98">
        <v>-79</v>
      </c>
      <c r="G96" s="99">
        <f t="shared" si="51"/>
        <v>16981577.239999998</v>
      </c>
      <c r="H96" s="98">
        <f t="shared" si="52"/>
        <v>443</v>
      </c>
    </row>
    <row r="97" spans="1:8" s="73" customFormat="1" ht="11.25" customHeight="1" outlineLevel="2" x14ac:dyDescent="0.2">
      <c r="A97" s="94"/>
      <c r="B97" s="79" t="s">
        <v>150</v>
      </c>
      <c r="C97" s="95">
        <v>20230306.420000002</v>
      </c>
      <c r="D97" s="96">
        <v>522</v>
      </c>
      <c r="E97" s="97">
        <v>-3748067.44</v>
      </c>
      <c r="F97" s="98">
        <v>-91</v>
      </c>
      <c r="G97" s="99">
        <f t="shared" si="51"/>
        <v>16482238.98</v>
      </c>
      <c r="H97" s="98">
        <f t="shared" si="52"/>
        <v>431</v>
      </c>
    </row>
    <row r="98" spans="1:8" s="73" customFormat="1" ht="11.25" customHeight="1" outlineLevel="2" x14ac:dyDescent="0.2">
      <c r="A98" s="94"/>
      <c r="B98" s="79" t="s">
        <v>144</v>
      </c>
      <c r="C98" s="95">
        <v>20230306.420000002</v>
      </c>
      <c r="D98" s="96">
        <v>522</v>
      </c>
      <c r="E98" s="97">
        <v>-4931831.7699999996</v>
      </c>
      <c r="F98" s="98">
        <v>-119</v>
      </c>
      <c r="G98" s="99">
        <f t="shared" si="51"/>
        <v>15298474.65</v>
      </c>
      <c r="H98" s="98">
        <f t="shared" si="52"/>
        <v>403</v>
      </c>
    </row>
    <row r="99" spans="1:8" s="73" customFormat="1" ht="11.25" customHeight="1" outlineLevel="2" x14ac:dyDescent="0.2">
      <c r="A99" s="94"/>
      <c r="B99" s="100" t="s">
        <v>145</v>
      </c>
      <c r="C99" s="101">
        <v>20230306.420000002</v>
      </c>
      <c r="D99" s="102">
        <v>522</v>
      </c>
      <c r="E99" s="97">
        <v>0</v>
      </c>
      <c r="F99" s="98">
        <v>0</v>
      </c>
      <c r="G99" s="99">
        <f t="shared" ref="G99" si="53">C99+E99</f>
        <v>20230306.420000002</v>
      </c>
      <c r="H99" s="98">
        <f t="shared" ref="H99" si="54">D99+F99</f>
        <v>522</v>
      </c>
    </row>
    <row r="100" spans="1:8" s="73" customFormat="1" ht="11.25" customHeight="1" outlineLevel="2" x14ac:dyDescent="0.2">
      <c r="A100" s="94"/>
      <c r="B100" s="79" t="s">
        <v>146</v>
      </c>
      <c r="C100" s="95">
        <v>20230306.420000002</v>
      </c>
      <c r="D100" s="96">
        <v>522</v>
      </c>
      <c r="E100" s="97">
        <v>0</v>
      </c>
      <c r="F100" s="98">
        <v>0</v>
      </c>
      <c r="G100" s="99">
        <f t="shared" si="51"/>
        <v>20230306.420000002</v>
      </c>
      <c r="H100" s="98">
        <f t="shared" si="52"/>
        <v>522</v>
      </c>
    </row>
    <row r="101" spans="1:8" s="73" customFormat="1" ht="11.25" customHeight="1" outlineLevel="2" x14ac:dyDescent="0.2">
      <c r="A101" s="94"/>
      <c r="B101" s="79" t="s">
        <v>147</v>
      </c>
      <c r="C101" s="95">
        <v>20230306.420000002</v>
      </c>
      <c r="D101" s="96">
        <v>522</v>
      </c>
      <c r="E101" s="97">
        <v>0</v>
      </c>
      <c r="F101" s="98">
        <v>0</v>
      </c>
      <c r="G101" s="99">
        <f t="shared" si="51"/>
        <v>20230306.420000002</v>
      </c>
      <c r="H101" s="98">
        <f t="shared" si="52"/>
        <v>522</v>
      </c>
    </row>
    <row r="102" spans="1:8" s="73" customFormat="1" ht="11.25" customHeight="1" outlineLevel="2" x14ac:dyDescent="0.2">
      <c r="A102" s="94"/>
      <c r="B102" s="79" t="s">
        <v>148</v>
      </c>
      <c r="C102" s="95">
        <v>19997629.379999999</v>
      </c>
      <c r="D102" s="96">
        <v>516</v>
      </c>
      <c r="E102" s="97">
        <v>0</v>
      </c>
      <c r="F102" s="98">
        <v>0</v>
      </c>
      <c r="G102" s="99">
        <f t="shared" si="51"/>
        <v>19997629.379999999</v>
      </c>
      <c r="H102" s="98">
        <f t="shared" si="52"/>
        <v>516</v>
      </c>
    </row>
    <row r="103" spans="1:8" s="73" customFormat="1" ht="11.25" customHeight="1" x14ac:dyDescent="0.2">
      <c r="A103" s="72" t="s">
        <v>172</v>
      </c>
      <c r="B103" s="181" t="s">
        <v>12</v>
      </c>
      <c r="C103" s="182"/>
      <c r="D103" s="182"/>
      <c r="E103" s="182"/>
      <c r="F103" s="182"/>
      <c r="G103" s="182"/>
      <c r="H103" s="183"/>
    </row>
    <row r="104" spans="1:8" s="73" customFormat="1" ht="11.25" customHeight="1" outlineLevel="1" x14ac:dyDescent="0.2">
      <c r="A104" s="74"/>
      <c r="B104" s="75" t="s">
        <v>163</v>
      </c>
      <c r="C104" s="91">
        <f>SUM(C105:C116)</f>
        <v>85406000</v>
      </c>
      <c r="D104" s="92">
        <f t="shared" ref="D104" si="55">SUM(D105:D116)</f>
        <v>4108</v>
      </c>
      <c r="E104" s="93">
        <f t="shared" ref="E104" si="56">SUM(E105:E116)</f>
        <v>2235363.67</v>
      </c>
      <c r="F104" s="92">
        <f t="shared" ref="F104" si="57">SUM(F105:F116)</f>
        <v>106</v>
      </c>
      <c r="G104" s="91">
        <f t="shared" ref="G104" si="58">SUM(G105:G116)</f>
        <v>87641363.670000002</v>
      </c>
      <c r="H104" s="92">
        <f t="shared" ref="H104" si="59">SUM(H105:H116)</f>
        <v>4214</v>
      </c>
    </row>
    <row r="105" spans="1:8" s="73" customFormat="1" ht="11.25" customHeight="1" outlineLevel="2" x14ac:dyDescent="0.2">
      <c r="A105" s="94"/>
      <c r="B105" s="79" t="s">
        <v>138</v>
      </c>
      <c r="C105" s="95">
        <v>7110236.6100000003</v>
      </c>
      <c r="D105" s="96">
        <v>342</v>
      </c>
      <c r="E105" s="97">
        <v>0</v>
      </c>
      <c r="F105" s="98">
        <v>0</v>
      </c>
      <c r="G105" s="99">
        <f>C105+E105</f>
        <v>7110236.6100000003</v>
      </c>
      <c r="H105" s="98">
        <f>D105+F105</f>
        <v>342</v>
      </c>
    </row>
    <row r="106" spans="1:8" s="73" customFormat="1" ht="11.25" customHeight="1" outlineLevel="2" x14ac:dyDescent="0.2">
      <c r="A106" s="94"/>
      <c r="B106" s="79" t="s">
        <v>139</v>
      </c>
      <c r="C106" s="95">
        <v>7110236.6100000003</v>
      </c>
      <c r="D106" s="96">
        <v>342</v>
      </c>
      <c r="E106" s="97">
        <v>0</v>
      </c>
      <c r="F106" s="98">
        <v>0</v>
      </c>
      <c r="G106" s="99">
        <f t="shared" ref="G106:G116" si="60">C106+E106</f>
        <v>7110236.6100000003</v>
      </c>
      <c r="H106" s="98">
        <f t="shared" ref="H106:H116" si="61">D106+F106</f>
        <v>342</v>
      </c>
    </row>
    <row r="107" spans="1:8" s="73" customFormat="1" ht="11.25" customHeight="1" outlineLevel="2" x14ac:dyDescent="0.2">
      <c r="A107" s="94"/>
      <c r="B107" s="79" t="s">
        <v>140</v>
      </c>
      <c r="C107" s="95">
        <v>7110236.6100000003</v>
      </c>
      <c r="D107" s="96">
        <v>342</v>
      </c>
      <c r="E107" s="97">
        <v>0</v>
      </c>
      <c r="F107" s="98">
        <v>0</v>
      </c>
      <c r="G107" s="99">
        <f t="shared" si="60"/>
        <v>7110236.6100000003</v>
      </c>
      <c r="H107" s="98">
        <f t="shared" si="61"/>
        <v>342</v>
      </c>
    </row>
    <row r="108" spans="1:8" s="73" customFormat="1" ht="11.25" customHeight="1" outlineLevel="2" x14ac:dyDescent="0.2">
      <c r="A108" s="94"/>
      <c r="B108" s="79" t="s">
        <v>141</v>
      </c>
      <c r="C108" s="95">
        <v>7110236.6100000003</v>
      </c>
      <c r="D108" s="96">
        <v>342</v>
      </c>
      <c r="E108" s="97">
        <v>0</v>
      </c>
      <c r="F108" s="98">
        <v>0</v>
      </c>
      <c r="G108" s="99">
        <f t="shared" si="60"/>
        <v>7110236.6100000003</v>
      </c>
      <c r="H108" s="98">
        <f t="shared" si="61"/>
        <v>342</v>
      </c>
    </row>
    <row r="109" spans="1:8" s="73" customFormat="1" ht="11.25" customHeight="1" outlineLevel="2" x14ac:dyDescent="0.2">
      <c r="A109" s="94"/>
      <c r="B109" s="79" t="s">
        <v>142</v>
      </c>
      <c r="C109" s="95">
        <v>7110236.6100000003</v>
      </c>
      <c r="D109" s="96">
        <v>342</v>
      </c>
      <c r="E109" s="97">
        <v>0</v>
      </c>
      <c r="F109" s="98">
        <v>0</v>
      </c>
      <c r="G109" s="99">
        <f t="shared" si="60"/>
        <v>7110236.6100000003</v>
      </c>
      <c r="H109" s="98">
        <f t="shared" si="61"/>
        <v>342</v>
      </c>
    </row>
    <row r="110" spans="1:8" s="73" customFormat="1" ht="11.25" customHeight="1" outlineLevel="2" x14ac:dyDescent="0.2">
      <c r="A110" s="94"/>
      <c r="B110" s="79" t="s">
        <v>143</v>
      </c>
      <c r="C110" s="95">
        <v>7110236.6100000003</v>
      </c>
      <c r="D110" s="96">
        <v>342</v>
      </c>
      <c r="E110" s="97">
        <v>0</v>
      </c>
      <c r="F110" s="98">
        <v>0</v>
      </c>
      <c r="G110" s="99">
        <f t="shared" si="60"/>
        <v>7110236.6100000003</v>
      </c>
      <c r="H110" s="98">
        <f t="shared" si="61"/>
        <v>342</v>
      </c>
    </row>
    <row r="111" spans="1:8" s="73" customFormat="1" ht="11.25" customHeight="1" outlineLevel="2" x14ac:dyDescent="0.2">
      <c r="A111" s="94"/>
      <c r="B111" s="79" t="s">
        <v>150</v>
      </c>
      <c r="C111" s="95">
        <v>7110236.6100000003</v>
      </c>
      <c r="D111" s="96">
        <v>342</v>
      </c>
      <c r="E111" s="97">
        <v>0</v>
      </c>
      <c r="F111" s="98">
        <v>0</v>
      </c>
      <c r="G111" s="99">
        <f t="shared" si="60"/>
        <v>7110236.6100000003</v>
      </c>
      <c r="H111" s="98">
        <f t="shared" si="61"/>
        <v>342</v>
      </c>
    </row>
    <row r="112" spans="1:8" s="73" customFormat="1" ht="11.25" customHeight="1" outlineLevel="2" x14ac:dyDescent="0.2">
      <c r="A112" s="94"/>
      <c r="B112" s="79" t="s">
        <v>144</v>
      </c>
      <c r="C112" s="95">
        <v>7110236.6100000003</v>
      </c>
      <c r="D112" s="96">
        <v>342</v>
      </c>
      <c r="E112" s="97">
        <v>2235363.67</v>
      </c>
      <c r="F112" s="98">
        <v>106</v>
      </c>
      <c r="G112" s="99">
        <f t="shared" si="60"/>
        <v>9345600.2799999993</v>
      </c>
      <c r="H112" s="98">
        <f t="shared" si="61"/>
        <v>448</v>
      </c>
    </row>
    <row r="113" spans="1:8" s="73" customFormat="1" ht="11.25" customHeight="1" outlineLevel="2" x14ac:dyDescent="0.2">
      <c r="A113" s="94"/>
      <c r="B113" s="100" t="s">
        <v>145</v>
      </c>
      <c r="C113" s="101">
        <v>7110236.6100000003</v>
      </c>
      <c r="D113" s="102">
        <v>342</v>
      </c>
      <c r="E113" s="97">
        <v>0</v>
      </c>
      <c r="F113" s="98">
        <v>0</v>
      </c>
      <c r="G113" s="99">
        <f t="shared" ref="G113" si="62">C113+E113</f>
        <v>7110236.6100000003</v>
      </c>
      <c r="H113" s="98">
        <f t="shared" ref="H113" si="63">D113+F113</f>
        <v>342</v>
      </c>
    </row>
    <row r="114" spans="1:8" s="73" customFormat="1" ht="11.25" customHeight="1" outlineLevel="2" x14ac:dyDescent="0.2">
      <c r="A114" s="94"/>
      <c r="B114" s="79" t="s">
        <v>146</v>
      </c>
      <c r="C114" s="95">
        <v>7110236.6100000003</v>
      </c>
      <c r="D114" s="96">
        <v>342</v>
      </c>
      <c r="E114" s="97">
        <v>0</v>
      </c>
      <c r="F114" s="98">
        <v>0</v>
      </c>
      <c r="G114" s="99">
        <f t="shared" si="60"/>
        <v>7110236.6100000003</v>
      </c>
      <c r="H114" s="98">
        <f t="shared" si="61"/>
        <v>342</v>
      </c>
    </row>
    <row r="115" spans="1:8" s="73" customFormat="1" ht="11.25" customHeight="1" outlineLevel="2" x14ac:dyDescent="0.2">
      <c r="A115" s="94"/>
      <c r="B115" s="79" t="s">
        <v>147</v>
      </c>
      <c r="C115" s="95">
        <v>7110236.6100000003</v>
      </c>
      <c r="D115" s="96">
        <v>342</v>
      </c>
      <c r="E115" s="97">
        <v>0</v>
      </c>
      <c r="F115" s="98">
        <v>0</v>
      </c>
      <c r="G115" s="99">
        <f t="shared" si="60"/>
        <v>7110236.6100000003</v>
      </c>
      <c r="H115" s="98">
        <f t="shared" si="61"/>
        <v>342</v>
      </c>
    </row>
    <row r="116" spans="1:8" s="73" customFormat="1" ht="11.25" customHeight="1" outlineLevel="2" x14ac:dyDescent="0.2">
      <c r="A116" s="94"/>
      <c r="B116" s="79" t="s">
        <v>148</v>
      </c>
      <c r="C116" s="95">
        <v>7193397.29</v>
      </c>
      <c r="D116" s="96">
        <v>346</v>
      </c>
      <c r="E116" s="97">
        <v>0</v>
      </c>
      <c r="F116" s="98">
        <v>0</v>
      </c>
      <c r="G116" s="99">
        <f t="shared" si="60"/>
        <v>7193397.29</v>
      </c>
      <c r="H116" s="98">
        <f t="shared" si="61"/>
        <v>346</v>
      </c>
    </row>
    <row r="117" spans="1:8" s="73" customFormat="1" ht="13.5" customHeight="1" x14ac:dyDescent="0.2">
      <c r="A117" s="72" t="s">
        <v>173</v>
      </c>
      <c r="B117" s="181" t="s">
        <v>9</v>
      </c>
      <c r="C117" s="182"/>
      <c r="D117" s="182"/>
      <c r="E117" s="182"/>
      <c r="F117" s="182"/>
      <c r="G117" s="182"/>
      <c r="H117" s="183"/>
    </row>
    <row r="118" spans="1:8" s="73" customFormat="1" ht="11.25" customHeight="1" outlineLevel="1" x14ac:dyDescent="0.2">
      <c r="A118" s="74"/>
      <c r="B118" s="75" t="s">
        <v>163</v>
      </c>
      <c r="C118" s="91">
        <f>SUM(C119:C130)</f>
        <v>72000000</v>
      </c>
      <c r="D118" s="92">
        <f t="shared" ref="D118" si="64">SUM(D119:D130)</f>
        <v>2626</v>
      </c>
      <c r="E118" s="93">
        <f t="shared" ref="E118" si="65">SUM(E119:E130)</f>
        <v>1927600.89</v>
      </c>
      <c r="F118" s="92">
        <f t="shared" ref="F118" si="66">SUM(F119:F130)</f>
        <v>86</v>
      </c>
      <c r="G118" s="91">
        <f t="shared" ref="G118" si="67">SUM(G119:G130)</f>
        <v>73927600.890000001</v>
      </c>
      <c r="H118" s="92">
        <f t="shared" ref="H118" si="68">SUM(H119:H130)</f>
        <v>2712</v>
      </c>
    </row>
    <row r="119" spans="1:8" s="73" customFormat="1" ht="11.25" customHeight="1" outlineLevel="2" x14ac:dyDescent="0.2">
      <c r="A119" s="94"/>
      <c r="B119" s="79" t="s">
        <v>138</v>
      </c>
      <c r="C119" s="95">
        <v>6004569.6900000004</v>
      </c>
      <c r="D119" s="96">
        <v>219</v>
      </c>
      <c r="E119" s="97">
        <v>0</v>
      </c>
      <c r="F119" s="98">
        <v>0</v>
      </c>
      <c r="G119" s="99">
        <f>C119+E119</f>
        <v>6004569.6900000004</v>
      </c>
      <c r="H119" s="98">
        <f>D119+F119</f>
        <v>219</v>
      </c>
    </row>
    <row r="120" spans="1:8" s="73" customFormat="1" ht="11.25" customHeight="1" outlineLevel="2" x14ac:dyDescent="0.2">
      <c r="A120" s="94"/>
      <c r="B120" s="79" t="s">
        <v>139</v>
      </c>
      <c r="C120" s="95">
        <v>6004569.6900000004</v>
      </c>
      <c r="D120" s="96">
        <v>219</v>
      </c>
      <c r="E120" s="97">
        <v>0</v>
      </c>
      <c r="F120" s="98">
        <v>0</v>
      </c>
      <c r="G120" s="99">
        <f t="shared" ref="G120:G130" si="69">C120+E120</f>
        <v>6004569.6900000004</v>
      </c>
      <c r="H120" s="98">
        <f t="shared" ref="H120:H130" si="70">D120+F120</f>
        <v>219</v>
      </c>
    </row>
    <row r="121" spans="1:8" s="73" customFormat="1" ht="11.25" customHeight="1" outlineLevel="2" x14ac:dyDescent="0.2">
      <c r="A121" s="94"/>
      <c r="B121" s="79" t="s">
        <v>140</v>
      </c>
      <c r="C121" s="95">
        <v>6004569.6900000004</v>
      </c>
      <c r="D121" s="96">
        <v>219</v>
      </c>
      <c r="E121" s="97">
        <v>0</v>
      </c>
      <c r="F121" s="98">
        <v>0</v>
      </c>
      <c r="G121" s="99">
        <f t="shared" si="69"/>
        <v>6004569.6900000004</v>
      </c>
      <c r="H121" s="98">
        <f t="shared" si="70"/>
        <v>219</v>
      </c>
    </row>
    <row r="122" spans="1:8" s="73" customFormat="1" ht="11.25" customHeight="1" outlineLevel="2" x14ac:dyDescent="0.2">
      <c r="A122" s="94"/>
      <c r="B122" s="79" t="s">
        <v>141</v>
      </c>
      <c r="C122" s="95">
        <v>6004569.6900000004</v>
      </c>
      <c r="D122" s="96">
        <v>219</v>
      </c>
      <c r="E122" s="97">
        <v>0</v>
      </c>
      <c r="F122" s="98">
        <v>0</v>
      </c>
      <c r="G122" s="99">
        <f t="shared" si="69"/>
        <v>6004569.6900000004</v>
      </c>
      <c r="H122" s="98">
        <f t="shared" si="70"/>
        <v>219</v>
      </c>
    </row>
    <row r="123" spans="1:8" s="73" customFormat="1" ht="11.25" customHeight="1" outlineLevel="2" x14ac:dyDescent="0.2">
      <c r="A123" s="94"/>
      <c r="B123" s="79" t="s">
        <v>142</v>
      </c>
      <c r="C123" s="95">
        <v>6004569.6900000004</v>
      </c>
      <c r="D123" s="96">
        <v>219</v>
      </c>
      <c r="E123" s="97">
        <v>0</v>
      </c>
      <c r="F123" s="98">
        <v>0</v>
      </c>
      <c r="G123" s="99">
        <f t="shared" si="69"/>
        <v>6004569.6900000004</v>
      </c>
      <c r="H123" s="98">
        <f t="shared" si="70"/>
        <v>219</v>
      </c>
    </row>
    <row r="124" spans="1:8" s="73" customFormat="1" ht="11.25" customHeight="1" outlineLevel="2" x14ac:dyDescent="0.2">
      <c r="A124" s="94"/>
      <c r="B124" s="79" t="s">
        <v>143</v>
      </c>
      <c r="C124" s="95">
        <v>6004569.6900000004</v>
      </c>
      <c r="D124" s="96">
        <v>219</v>
      </c>
      <c r="E124" s="97">
        <v>0</v>
      </c>
      <c r="F124" s="98">
        <v>0</v>
      </c>
      <c r="G124" s="99">
        <f t="shared" si="69"/>
        <v>6004569.6900000004</v>
      </c>
      <c r="H124" s="98">
        <f t="shared" si="70"/>
        <v>219</v>
      </c>
    </row>
    <row r="125" spans="1:8" s="73" customFormat="1" ht="11.25" customHeight="1" outlineLevel="2" x14ac:dyDescent="0.2">
      <c r="A125" s="94"/>
      <c r="B125" s="79" t="s">
        <v>150</v>
      </c>
      <c r="C125" s="95">
        <v>6004569.6900000004</v>
      </c>
      <c r="D125" s="96">
        <v>219</v>
      </c>
      <c r="E125" s="97">
        <v>0</v>
      </c>
      <c r="F125" s="98">
        <v>0</v>
      </c>
      <c r="G125" s="99">
        <f t="shared" si="69"/>
        <v>6004569.6900000004</v>
      </c>
      <c r="H125" s="98">
        <f t="shared" si="70"/>
        <v>219</v>
      </c>
    </row>
    <row r="126" spans="1:8" s="73" customFormat="1" ht="11.25" customHeight="1" outlineLevel="2" x14ac:dyDescent="0.2">
      <c r="A126" s="94"/>
      <c r="B126" s="79" t="s">
        <v>144</v>
      </c>
      <c r="C126" s="95">
        <v>6004569.6900000004</v>
      </c>
      <c r="D126" s="96">
        <v>219</v>
      </c>
      <c r="E126" s="97">
        <v>1927600.89</v>
      </c>
      <c r="F126" s="98">
        <v>86</v>
      </c>
      <c r="G126" s="99">
        <f t="shared" si="69"/>
        <v>7932170.5800000001</v>
      </c>
      <c r="H126" s="98">
        <f t="shared" si="70"/>
        <v>305</v>
      </c>
    </row>
    <row r="127" spans="1:8" s="73" customFormat="1" ht="11.25" customHeight="1" outlineLevel="2" x14ac:dyDescent="0.2">
      <c r="A127" s="94"/>
      <c r="B127" s="100" t="s">
        <v>145</v>
      </c>
      <c r="C127" s="101">
        <v>6004569.6900000004</v>
      </c>
      <c r="D127" s="102">
        <v>219</v>
      </c>
      <c r="E127" s="97">
        <v>0</v>
      </c>
      <c r="F127" s="98">
        <v>0</v>
      </c>
      <c r="G127" s="99">
        <f t="shared" ref="G127" si="71">C127+E127</f>
        <v>6004569.6900000004</v>
      </c>
      <c r="H127" s="98">
        <f t="shared" ref="H127" si="72">D127+F127</f>
        <v>219</v>
      </c>
    </row>
    <row r="128" spans="1:8" s="73" customFormat="1" ht="11.25" customHeight="1" outlineLevel="2" x14ac:dyDescent="0.2">
      <c r="A128" s="94"/>
      <c r="B128" s="79" t="s">
        <v>146</v>
      </c>
      <c r="C128" s="95">
        <v>6004569.6900000004</v>
      </c>
      <c r="D128" s="96">
        <v>219</v>
      </c>
      <c r="E128" s="97">
        <v>0</v>
      </c>
      <c r="F128" s="98">
        <v>0</v>
      </c>
      <c r="G128" s="99">
        <f t="shared" si="69"/>
        <v>6004569.6900000004</v>
      </c>
      <c r="H128" s="98">
        <f t="shared" si="70"/>
        <v>219</v>
      </c>
    </row>
    <row r="129" spans="1:8" s="73" customFormat="1" ht="11.25" customHeight="1" outlineLevel="2" x14ac:dyDescent="0.2">
      <c r="A129" s="94"/>
      <c r="B129" s="79" t="s">
        <v>147</v>
      </c>
      <c r="C129" s="95">
        <v>6004569.6900000004</v>
      </c>
      <c r="D129" s="96">
        <v>219</v>
      </c>
      <c r="E129" s="97">
        <v>0</v>
      </c>
      <c r="F129" s="98">
        <v>0</v>
      </c>
      <c r="G129" s="99">
        <f t="shared" si="69"/>
        <v>6004569.6900000004</v>
      </c>
      <c r="H129" s="98">
        <f t="shared" si="70"/>
        <v>219</v>
      </c>
    </row>
    <row r="130" spans="1:8" s="73" customFormat="1" ht="11.25" customHeight="1" outlineLevel="2" x14ac:dyDescent="0.2">
      <c r="A130" s="94"/>
      <c r="B130" s="79" t="s">
        <v>148</v>
      </c>
      <c r="C130" s="95">
        <v>5949733.4100000001</v>
      </c>
      <c r="D130" s="96">
        <v>217</v>
      </c>
      <c r="E130" s="97">
        <v>0</v>
      </c>
      <c r="F130" s="98">
        <v>0</v>
      </c>
      <c r="G130" s="99">
        <f t="shared" si="69"/>
        <v>5949733.4100000001</v>
      </c>
      <c r="H130" s="98">
        <f t="shared" si="70"/>
        <v>217</v>
      </c>
    </row>
    <row r="131" spans="1:8" s="73" customFormat="1" ht="13.5" customHeight="1" x14ac:dyDescent="0.2">
      <c r="A131" s="72" t="s">
        <v>174</v>
      </c>
      <c r="B131" s="181" t="s">
        <v>15</v>
      </c>
      <c r="C131" s="182"/>
      <c r="D131" s="182"/>
      <c r="E131" s="182"/>
      <c r="F131" s="182"/>
      <c r="G131" s="182"/>
      <c r="H131" s="183"/>
    </row>
    <row r="132" spans="1:8" s="73" customFormat="1" ht="11.25" customHeight="1" outlineLevel="1" x14ac:dyDescent="0.2">
      <c r="A132" s="74"/>
      <c r="B132" s="75" t="s">
        <v>163</v>
      </c>
      <c r="C132" s="91">
        <f>SUM(C133:C144)</f>
        <v>64504000</v>
      </c>
      <c r="D132" s="92">
        <f t="shared" ref="D132" si="73">SUM(D133:D144)</f>
        <v>2641</v>
      </c>
      <c r="E132" s="93">
        <f t="shared" ref="E132" si="74">SUM(E133:E144)</f>
        <v>-2285813</v>
      </c>
      <c r="F132" s="92">
        <f t="shared" ref="F132" si="75">SUM(F133:F144)</f>
        <v>-97</v>
      </c>
      <c r="G132" s="91">
        <f t="shared" ref="G132" si="76">SUM(G133:G144)</f>
        <v>62218187</v>
      </c>
      <c r="H132" s="92">
        <f t="shared" ref="H132" si="77">SUM(H133:H144)</f>
        <v>2544</v>
      </c>
    </row>
    <row r="133" spans="1:8" s="73" customFormat="1" ht="11.25" customHeight="1" outlineLevel="2" x14ac:dyDescent="0.2">
      <c r="A133" s="94"/>
      <c r="B133" s="79" t="s">
        <v>138</v>
      </c>
      <c r="C133" s="95">
        <v>5373297.9900000002</v>
      </c>
      <c r="D133" s="96">
        <v>220</v>
      </c>
      <c r="E133" s="97">
        <v>0</v>
      </c>
      <c r="F133" s="98">
        <v>0</v>
      </c>
      <c r="G133" s="99">
        <f>C133+E133</f>
        <v>5373297.9900000002</v>
      </c>
      <c r="H133" s="98">
        <f>D133+F133</f>
        <v>220</v>
      </c>
    </row>
    <row r="134" spans="1:8" s="73" customFormat="1" ht="11.25" customHeight="1" outlineLevel="2" x14ac:dyDescent="0.2">
      <c r="A134" s="94"/>
      <c r="B134" s="79" t="s">
        <v>139</v>
      </c>
      <c r="C134" s="95">
        <v>5373297.9900000002</v>
      </c>
      <c r="D134" s="96">
        <v>220</v>
      </c>
      <c r="E134" s="97">
        <v>0</v>
      </c>
      <c r="F134" s="98">
        <v>0</v>
      </c>
      <c r="G134" s="99">
        <f t="shared" ref="G134:G144" si="78">C134+E134</f>
        <v>5373297.9900000002</v>
      </c>
      <c r="H134" s="98">
        <f t="shared" ref="H134:H144" si="79">D134+F134</f>
        <v>220</v>
      </c>
    </row>
    <row r="135" spans="1:8" s="73" customFormat="1" ht="11.25" customHeight="1" outlineLevel="2" x14ac:dyDescent="0.2">
      <c r="A135" s="94"/>
      <c r="B135" s="79" t="s">
        <v>140</v>
      </c>
      <c r="C135" s="95">
        <v>5373297.9900000002</v>
      </c>
      <c r="D135" s="96">
        <v>220</v>
      </c>
      <c r="E135" s="97">
        <v>0</v>
      </c>
      <c r="F135" s="98">
        <v>0</v>
      </c>
      <c r="G135" s="99">
        <f t="shared" si="78"/>
        <v>5373297.9900000002</v>
      </c>
      <c r="H135" s="98">
        <f t="shared" si="79"/>
        <v>220</v>
      </c>
    </row>
    <row r="136" spans="1:8" s="73" customFormat="1" ht="11.25" customHeight="1" outlineLevel="2" x14ac:dyDescent="0.2">
      <c r="A136" s="94"/>
      <c r="B136" s="79" t="s">
        <v>141</v>
      </c>
      <c r="C136" s="95">
        <v>5373297.9900000002</v>
      </c>
      <c r="D136" s="96">
        <v>220</v>
      </c>
      <c r="E136" s="97">
        <v>0</v>
      </c>
      <c r="F136" s="98">
        <v>0</v>
      </c>
      <c r="G136" s="99">
        <f t="shared" si="78"/>
        <v>5373297.9900000002</v>
      </c>
      <c r="H136" s="98">
        <f t="shared" si="79"/>
        <v>220</v>
      </c>
    </row>
    <row r="137" spans="1:8" s="73" customFormat="1" ht="11.25" customHeight="1" outlineLevel="2" x14ac:dyDescent="0.2">
      <c r="A137" s="94"/>
      <c r="B137" s="79" t="s">
        <v>142</v>
      </c>
      <c r="C137" s="95">
        <v>5373297.9900000002</v>
      </c>
      <c r="D137" s="96">
        <v>220</v>
      </c>
      <c r="E137" s="97">
        <v>0</v>
      </c>
      <c r="F137" s="98">
        <v>0</v>
      </c>
      <c r="G137" s="99">
        <f t="shared" si="78"/>
        <v>5373297.9900000002</v>
      </c>
      <c r="H137" s="98">
        <f t="shared" si="79"/>
        <v>220</v>
      </c>
    </row>
    <row r="138" spans="1:8" s="73" customFormat="1" ht="11.25" customHeight="1" outlineLevel="2" x14ac:dyDescent="0.2">
      <c r="A138" s="94"/>
      <c r="B138" s="79" t="s">
        <v>143</v>
      </c>
      <c r="C138" s="95">
        <v>5373297.9900000002</v>
      </c>
      <c r="D138" s="96">
        <v>220</v>
      </c>
      <c r="E138" s="97">
        <v>-948525.97</v>
      </c>
      <c r="F138" s="98">
        <v>-40</v>
      </c>
      <c r="G138" s="99">
        <f t="shared" si="78"/>
        <v>4424772.0199999996</v>
      </c>
      <c r="H138" s="98">
        <f t="shared" si="79"/>
        <v>180</v>
      </c>
    </row>
    <row r="139" spans="1:8" s="73" customFormat="1" ht="11.25" customHeight="1" outlineLevel="2" x14ac:dyDescent="0.2">
      <c r="A139" s="94"/>
      <c r="B139" s="79" t="s">
        <v>150</v>
      </c>
      <c r="C139" s="95">
        <v>5373297.9900000002</v>
      </c>
      <c r="D139" s="96">
        <v>220</v>
      </c>
      <c r="E139" s="97">
        <v>-935287.41</v>
      </c>
      <c r="F139" s="98">
        <v>-40</v>
      </c>
      <c r="G139" s="99">
        <f t="shared" si="78"/>
        <v>4438010.58</v>
      </c>
      <c r="H139" s="98">
        <f t="shared" si="79"/>
        <v>180</v>
      </c>
    </row>
    <row r="140" spans="1:8" s="73" customFormat="1" ht="11.25" customHeight="1" outlineLevel="2" x14ac:dyDescent="0.2">
      <c r="A140" s="94"/>
      <c r="B140" s="79" t="s">
        <v>144</v>
      </c>
      <c r="C140" s="95">
        <v>5373297.9900000002</v>
      </c>
      <c r="D140" s="96">
        <v>220</v>
      </c>
      <c r="E140" s="97">
        <v>-401999.62</v>
      </c>
      <c r="F140" s="98">
        <v>-17</v>
      </c>
      <c r="G140" s="99">
        <f t="shared" si="78"/>
        <v>4971298.37</v>
      </c>
      <c r="H140" s="98">
        <f t="shared" si="79"/>
        <v>203</v>
      </c>
    </row>
    <row r="141" spans="1:8" s="73" customFormat="1" ht="11.25" customHeight="1" outlineLevel="2" x14ac:dyDescent="0.2">
      <c r="A141" s="94"/>
      <c r="B141" s="100" t="s">
        <v>145</v>
      </c>
      <c r="C141" s="101">
        <v>5373297.9900000002</v>
      </c>
      <c r="D141" s="102">
        <v>220</v>
      </c>
      <c r="E141" s="97">
        <v>0</v>
      </c>
      <c r="F141" s="98">
        <v>0</v>
      </c>
      <c r="G141" s="99">
        <f t="shared" ref="G141" si="80">C141+E141</f>
        <v>5373297.9900000002</v>
      </c>
      <c r="H141" s="98">
        <f t="shared" ref="H141" si="81">D141+F141</f>
        <v>220</v>
      </c>
    </row>
    <row r="142" spans="1:8" s="73" customFormat="1" ht="11.25" customHeight="1" outlineLevel="2" x14ac:dyDescent="0.2">
      <c r="A142" s="94"/>
      <c r="B142" s="79" t="s">
        <v>146</v>
      </c>
      <c r="C142" s="95">
        <v>5373297.9900000002</v>
      </c>
      <c r="D142" s="96">
        <v>220</v>
      </c>
      <c r="E142" s="97">
        <v>0</v>
      </c>
      <c r="F142" s="98">
        <v>0</v>
      </c>
      <c r="G142" s="99">
        <f t="shared" si="78"/>
        <v>5373297.9900000002</v>
      </c>
      <c r="H142" s="98">
        <f t="shared" si="79"/>
        <v>220</v>
      </c>
    </row>
    <row r="143" spans="1:8" s="73" customFormat="1" ht="11.25" customHeight="1" outlineLevel="2" x14ac:dyDescent="0.2">
      <c r="A143" s="94"/>
      <c r="B143" s="79" t="s">
        <v>147</v>
      </c>
      <c r="C143" s="95">
        <v>5373297.9900000002</v>
      </c>
      <c r="D143" s="96">
        <v>220</v>
      </c>
      <c r="E143" s="97">
        <v>0</v>
      </c>
      <c r="F143" s="98">
        <v>0</v>
      </c>
      <c r="G143" s="99">
        <f t="shared" si="78"/>
        <v>5373297.9900000002</v>
      </c>
      <c r="H143" s="98">
        <f t="shared" si="79"/>
        <v>220</v>
      </c>
    </row>
    <row r="144" spans="1:8" s="73" customFormat="1" ht="11.25" customHeight="1" outlineLevel="2" x14ac:dyDescent="0.2">
      <c r="A144" s="94"/>
      <c r="B144" s="79" t="s">
        <v>148</v>
      </c>
      <c r="C144" s="95">
        <v>5397722.1100000003</v>
      </c>
      <c r="D144" s="96">
        <v>221</v>
      </c>
      <c r="E144" s="97">
        <v>0</v>
      </c>
      <c r="F144" s="98">
        <v>0</v>
      </c>
      <c r="G144" s="99">
        <f t="shared" si="78"/>
        <v>5397722.1100000003</v>
      </c>
      <c r="H144" s="98">
        <f t="shared" si="79"/>
        <v>221</v>
      </c>
    </row>
    <row r="145" spans="1:8" s="73" customFormat="1" ht="12" customHeight="1" x14ac:dyDescent="0.2">
      <c r="A145" s="72" t="s">
        <v>175</v>
      </c>
      <c r="B145" s="181" t="s">
        <v>19</v>
      </c>
      <c r="C145" s="182"/>
      <c r="D145" s="182"/>
      <c r="E145" s="182"/>
      <c r="F145" s="182"/>
      <c r="G145" s="182"/>
      <c r="H145" s="183"/>
    </row>
    <row r="146" spans="1:8" s="73" customFormat="1" ht="11.25" customHeight="1" outlineLevel="1" x14ac:dyDescent="0.2">
      <c r="A146" s="74"/>
      <c r="B146" s="75" t="s">
        <v>163</v>
      </c>
      <c r="C146" s="91">
        <f>SUM(C147:C158)</f>
        <v>38200000</v>
      </c>
      <c r="D146" s="92">
        <f t="shared" ref="D146" si="82">SUM(D147:D158)</f>
        <v>1725</v>
      </c>
      <c r="E146" s="93">
        <f t="shared" ref="E146" si="83">SUM(E147:E158)</f>
        <v>-7849383</v>
      </c>
      <c r="F146" s="92">
        <f t="shared" ref="F146" si="84">SUM(F147:F158)</f>
        <v>-395</v>
      </c>
      <c r="G146" s="91">
        <f t="shared" ref="G146" si="85">SUM(G147:G158)</f>
        <v>30350617</v>
      </c>
      <c r="H146" s="92">
        <f t="shared" ref="H146" si="86">SUM(H147:H158)</f>
        <v>1330</v>
      </c>
    </row>
    <row r="147" spans="1:8" s="73" customFormat="1" ht="11.25" customHeight="1" outlineLevel="2" x14ac:dyDescent="0.2">
      <c r="A147" s="94"/>
      <c r="B147" s="79" t="s">
        <v>138</v>
      </c>
      <c r="C147" s="95">
        <v>1638957.35</v>
      </c>
      <c r="D147" s="96">
        <v>79</v>
      </c>
      <c r="E147" s="97">
        <v>0</v>
      </c>
      <c r="F147" s="98">
        <v>0</v>
      </c>
      <c r="G147" s="99">
        <f>C147+E147</f>
        <v>1638957.35</v>
      </c>
      <c r="H147" s="98">
        <f>D147+F147</f>
        <v>79</v>
      </c>
    </row>
    <row r="148" spans="1:8" s="73" customFormat="1" ht="11.25" customHeight="1" outlineLevel="2" x14ac:dyDescent="0.2">
      <c r="A148" s="94"/>
      <c r="B148" s="79" t="s">
        <v>139</v>
      </c>
      <c r="C148" s="95">
        <v>1849828.46</v>
      </c>
      <c r="D148" s="96">
        <v>88</v>
      </c>
      <c r="E148" s="97">
        <v>0</v>
      </c>
      <c r="F148" s="98">
        <v>0</v>
      </c>
      <c r="G148" s="99">
        <f t="shared" ref="G148:G158" si="87">C148+E148</f>
        <v>1849828.46</v>
      </c>
      <c r="H148" s="98">
        <f t="shared" ref="H148:H158" si="88">D148+F148</f>
        <v>88</v>
      </c>
    </row>
    <row r="149" spans="1:8" s="73" customFormat="1" ht="11.25" customHeight="1" outlineLevel="2" x14ac:dyDescent="0.2">
      <c r="A149" s="94"/>
      <c r="B149" s="79" t="s">
        <v>140</v>
      </c>
      <c r="C149" s="95">
        <v>3072284.5</v>
      </c>
      <c r="D149" s="96">
        <v>129</v>
      </c>
      <c r="E149" s="97">
        <v>-1283999.3999999999</v>
      </c>
      <c r="F149" s="98">
        <v>-54</v>
      </c>
      <c r="G149" s="99">
        <f t="shared" si="87"/>
        <v>1788285.1</v>
      </c>
      <c r="H149" s="98">
        <f t="shared" si="88"/>
        <v>75</v>
      </c>
    </row>
    <row r="150" spans="1:8" s="73" customFormat="1" ht="11.25" customHeight="1" outlineLevel="2" x14ac:dyDescent="0.2">
      <c r="A150" s="94"/>
      <c r="B150" s="79" t="s">
        <v>141</v>
      </c>
      <c r="C150" s="95">
        <v>3520356.77</v>
      </c>
      <c r="D150" s="96">
        <v>159</v>
      </c>
      <c r="E150" s="97">
        <v>-1009095.12</v>
      </c>
      <c r="F150" s="98">
        <v>-46</v>
      </c>
      <c r="G150" s="99">
        <f t="shared" si="87"/>
        <v>2511261.65</v>
      </c>
      <c r="H150" s="98">
        <f t="shared" si="88"/>
        <v>113</v>
      </c>
    </row>
    <row r="151" spans="1:8" s="73" customFormat="1" ht="11.25" customHeight="1" outlineLevel="2" x14ac:dyDescent="0.2">
      <c r="A151" s="94"/>
      <c r="B151" s="79" t="s">
        <v>142</v>
      </c>
      <c r="C151" s="95">
        <v>3520356.77</v>
      </c>
      <c r="D151" s="96">
        <v>159</v>
      </c>
      <c r="E151" s="97">
        <v>-1854859.76</v>
      </c>
      <c r="F151" s="98">
        <v>-88</v>
      </c>
      <c r="G151" s="99">
        <f t="shared" si="87"/>
        <v>1665497.01</v>
      </c>
      <c r="H151" s="98">
        <f t="shared" si="88"/>
        <v>71</v>
      </c>
    </row>
    <row r="152" spans="1:8" s="73" customFormat="1" ht="11.25" customHeight="1" outlineLevel="2" x14ac:dyDescent="0.2">
      <c r="A152" s="94"/>
      <c r="B152" s="79" t="s">
        <v>143</v>
      </c>
      <c r="C152" s="95">
        <v>3520356.77</v>
      </c>
      <c r="D152" s="96">
        <v>159</v>
      </c>
      <c r="E152" s="97">
        <v>-1299231.8</v>
      </c>
      <c r="F152" s="98">
        <v>-64</v>
      </c>
      <c r="G152" s="99">
        <f t="shared" si="87"/>
        <v>2221124.9700000002</v>
      </c>
      <c r="H152" s="98">
        <f t="shared" si="88"/>
        <v>95</v>
      </c>
    </row>
    <row r="153" spans="1:8" s="73" customFormat="1" ht="11.25" customHeight="1" outlineLevel="2" x14ac:dyDescent="0.2">
      <c r="A153" s="94"/>
      <c r="B153" s="79" t="s">
        <v>150</v>
      </c>
      <c r="C153" s="95">
        <v>3520356.77</v>
      </c>
      <c r="D153" s="96">
        <v>159</v>
      </c>
      <c r="E153" s="97">
        <v>-200336.57</v>
      </c>
      <c r="F153" s="98">
        <v>-39</v>
      </c>
      <c r="G153" s="99">
        <f t="shared" si="87"/>
        <v>3320020.2</v>
      </c>
      <c r="H153" s="98">
        <f t="shared" si="88"/>
        <v>120</v>
      </c>
    </row>
    <row r="154" spans="1:8" s="73" customFormat="1" ht="11.25" customHeight="1" outlineLevel="2" x14ac:dyDescent="0.2">
      <c r="A154" s="94"/>
      <c r="B154" s="79" t="s">
        <v>144</v>
      </c>
      <c r="C154" s="95">
        <v>3520356.77</v>
      </c>
      <c r="D154" s="96">
        <v>159</v>
      </c>
      <c r="E154" s="97">
        <v>-2201860.35</v>
      </c>
      <c r="F154" s="98">
        <v>-104</v>
      </c>
      <c r="G154" s="99">
        <f t="shared" si="87"/>
        <v>1318496.42</v>
      </c>
      <c r="H154" s="98">
        <f t="shared" si="88"/>
        <v>55</v>
      </c>
    </row>
    <row r="155" spans="1:8" s="73" customFormat="1" ht="11.25" customHeight="1" outlineLevel="2" x14ac:dyDescent="0.2">
      <c r="A155" s="94"/>
      <c r="B155" s="100" t="s">
        <v>145</v>
      </c>
      <c r="C155" s="101">
        <v>3520356.77</v>
      </c>
      <c r="D155" s="102">
        <v>159</v>
      </c>
      <c r="E155" s="97">
        <v>0</v>
      </c>
      <c r="F155" s="98">
        <v>0</v>
      </c>
      <c r="G155" s="99">
        <f t="shared" ref="G155" si="89">C155+E155</f>
        <v>3520356.77</v>
      </c>
      <c r="H155" s="98">
        <f t="shared" ref="H155" si="90">D155+F155</f>
        <v>159</v>
      </c>
    </row>
    <row r="156" spans="1:8" s="73" customFormat="1" ht="11.25" customHeight="1" outlineLevel="2" x14ac:dyDescent="0.2">
      <c r="A156" s="94"/>
      <c r="B156" s="79" t="s">
        <v>146</v>
      </c>
      <c r="C156" s="95">
        <v>3520356.77</v>
      </c>
      <c r="D156" s="96">
        <v>159</v>
      </c>
      <c r="E156" s="97">
        <v>0</v>
      </c>
      <c r="F156" s="98">
        <v>0</v>
      </c>
      <c r="G156" s="99">
        <f t="shared" si="87"/>
        <v>3520356.77</v>
      </c>
      <c r="H156" s="98">
        <f t="shared" si="88"/>
        <v>159</v>
      </c>
    </row>
    <row r="157" spans="1:8" s="73" customFormat="1" ht="11.25" customHeight="1" outlineLevel="2" x14ac:dyDescent="0.2">
      <c r="A157" s="94"/>
      <c r="B157" s="79" t="s">
        <v>147</v>
      </c>
      <c r="C157" s="95">
        <v>3520356.77</v>
      </c>
      <c r="D157" s="96">
        <v>159</v>
      </c>
      <c r="E157" s="97">
        <v>0</v>
      </c>
      <c r="F157" s="98">
        <v>0</v>
      </c>
      <c r="G157" s="99">
        <f t="shared" si="87"/>
        <v>3520356.77</v>
      </c>
      <c r="H157" s="98">
        <f t="shared" si="88"/>
        <v>159</v>
      </c>
    </row>
    <row r="158" spans="1:8" s="73" customFormat="1" ht="11.25" customHeight="1" outlineLevel="2" x14ac:dyDescent="0.2">
      <c r="A158" s="94"/>
      <c r="B158" s="79" t="s">
        <v>148</v>
      </c>
      <c r="C158" s="95">
        <v>3476075.53</v>
      </c>
      <c r="D158" s="96">
        <v>157</v>
      </c>
      <c r="E158" s="97">
        <v>0</v>
      </c>
      <c r="F158" s="98">
        <v>0</v>
      </c>
      <c r="G158" s="99">
        <f t="shared" si="87"/>
        <v>3476075.53</v>
      </c>
      <c r="H158" s="98">
        <f t="shared" si="88"/>
        <v>157</v>
      </c>
    </row>
    <row r="159" spans="1:8" s="73" customFormat="1" ht="11.25" customHeight="1" x14ac:dyDescent="0.2">
      <c r="A159" s="72" t="s">
        <v>176</v>
      </c>
      <c r="B159" s="181" t="s">
        <v>22</v>
      </c>
      <c r="C159" s="182"/>
      <c r="D159" s="182"/>
      <c r="E159" s="182"/>
      <c r="F159" s="182"/>
      <c r="G159" s="182"/>
      <c r="H159" s="183"/>
    </row>
    <row r="160" spans="1:8" s="73" customFormat="1" ht="11.25" customHeight="1" outlineLevel="1" x14ac:dyDescent="0.2">
      <c r="A160" s="74"/>
      <c r="B160" s="75" t="s">
        <v>163</v>
      </c>
      <c r="C160" s="91">
        <f>SUM(C161:C172)</f>
        <v>37349000</v>
      </c>
      <c r="D160" s="92">
        <f t="shared" ref="D160" si="91">SUM(D161:D172)</f>
        <v>1676</v>
      </c>
      <c r="E160" s="93">
        <f t="shared" ref="E160" si="92">SUM(E161:E172)</f>
        <v>354764.07</v>
      </c>
      <c r="F160" s="92">
        <f t="shared" ref="F160" si="93">SUM(F161:F172)</f>
        <v>132</v>
      </c>
      <c r="G160" s="91">
        <f t="shared" ref="G160" si="94">SUM(G161:G172)</f>
        <v>37703764.07</v>
      </c>
      <c r="H160" s="92">
        <f t="shared" ref="H160" si="95">SUM(H161:H172)</f>
        <v>1808</v>
      </c>
    </row>
    <row r="161" spans="1:8" s="73" customFormat="1" ht="11.25" customHeight="1" outlineLevel="2" x14ac:dyDescent="0.2">
      <c r="A161" s="94"/>
      <c r="B161" s="79" t="s">
        <v>138</v>
      </c>
      <c r="C161" s="95">
        <v>3119844.87</v>
      </c>
      <c r="D161" s="96">
        <v>140</v>
      </c>
      <c r="E161" s="97">
        <v>0</v>
      </c>
      <c r="F161" s="98">
        <v>0</v>
      </c>
      <c r="G161" s="99">
        <f>C161+E161</f>
        <v>3119844.87</v>
      </c>
      <c r="H161" s="98">
        <f>D161+F161</f>
        <v>140</v>
      </c>
    </row>
    <row r="162" spans="1:8" s="73" customFormat="1" ht="11.25" customHeight="1" outlineLevel="2" x14ac:dyDescent="0.2">
      <c r="A162" s="94"/>
      <c r="B162" s="79" t="s">
        <v>139</v>
      </c>
      <c r="C162" s="95">
        <v>3119844.87</v>
      </c>
      <c r="D162" s="96">
        <v>140</v>
      </c>
      <c r="E162" s="97">
        <v>0</v>
      </c>
      <c r="F162" s="98">
        <v>0</v>
      </c>
      <c r="G162" s="99">
        <f t="shared" ref="G162:G172" si="96">C162+E162</f>
        <v>3119844.87</v>
      </c>
      <c r="H162" s="98">
        <f t="shared" ref="H162:H172" si="97">D162+F162</f>
        <v>140</v>
      </c>
    </row>
    <row r="163" spans="1:8" s="73" customFormat="1" ht="11.25" customHeight="1" outlineLevel="2" x14ac:dyDescent="0.2">
      <c r="A163" s="94"/>
      <c r="B163" s="79" t="s">
        <v>140</v>
      </c>
      <c r="C163" s="95">
        <v>3119844.87</v>
      </c>
      <c r="D163" s="96">
        <v>140</v>
      </c>
      <c r="E163" s="97">
        <v>0</v>
      </c>
      <c r="F163" s="98">
        <v>0</v>
      </c>
      <c r="G163" s="99">
        <f t="shared" si="96"/>
        <v>3119844.87</v>
      </c>
      <c r="H163" s="98">
        <f t="shared" si="97"/>
        <v>140</v>
      </c>
    </row>
    <row r="164" spans="1:8" s="73" customFormat="1" ht="11.25" customHeight="1" outlineLevel="2" x14ac:dyDescent="0.2">
      <c r="A164" s="94"/>
      <c r="B164" s="79" t="s">
        <v>141</v>
      </c>
      <c r="C164" s="95">
        <v>3119844.87</v>
      </c>
      <c r="D164" s="96">
        <v>140</v>
      </c>
      <c r="E164" s="97">
        <v>0</v>
      </c>
      <c r="F164" s="98">
        <v>0</v>
      </c>
      <c r="G164" s="99">
        <f t="shared" si="96"/>
        <v>3119844.87</v>
      </c>
      <c r="H164" s="98">
        <f t="shared" si="97"/>
        <v>140</v>
      </c>
    </row>
    <row r="165" spans="1:8" s="73" customFormat="1" ht="11.25" customHeight="1" outlineLevel="2" x14ac:dyDescent="0.2">
      <c r="A165" s="94"/>
      <c r="B165" s="79" t="s">
        <v>142</v>
      </c>
      <c r="C165" s="95">
        <v>3119844.87</v>
      </c>
      <c r="D165" s="96">
        <v>140</v>
      </c>
      <c r="E165" s="97">
        <v>0</v>
      </c>
      <c r="F165" s="98">
        <v>0</v>
      </c>
      <c r="G165" s="99">
        <f t="shared" si="96"/>
        <v>3119844.87</v>
      </c>
      <c r="H165" s="98">
        <f t="shared" si="97"/>
        <v>140</v>
      </c>
    </row>
    <row r="166" spans="1:8" s="73" customFormat="1" ht="11.25" customHeight="1" outlineLevel="2" x14ac:dyDescent="0.2">
      <c r="A166" s="94"/>
      <c r="B166" s="79" t="s">
        <v>143</v>
      </c>
      <c r="C166" s="95">
        <v>3119844.87</v>
      </c>
      <c r="D166" s="96">
        <v>140</v>
      </c>
      <c r="E166" s="97">
        <v>0</v>
      </c>
      <c r="F166" s="98">
        <v>0</v>
      </c>
      <c r="G166" s="99">
        <f t="shared" si="96"/>
        <v>3119844.87</v>
      </c>
      <c r="H166" s="98">
        <f t="shared" si="97"/>
        <v>140</v>
      </c>
    </row>
    <row r="167" spans="1:8" s="73" customFormat="1" ht="11.25" customHeight="1" outlineLevel="2" x14ac:dyDescent="0.2">
      <c r="A167" s="94"/>
      <c r="B167" s="79" t="s">
        <v>150</v>
      </c>
      <c r="C167" s="95">
        <v>3119844.87</v>
      </c>
      <c r="D167" s="96">
        <v>140</v>
      </c>
      <c r="E167" s="97">
        <v>0</v>
      </c>
      <c r="F167" s="98">
        <v>0</v>
      </c>
      <c r="G167" s="99">
        <f t="shared" si="96"/>
        <v>3119844.87</v>
      </c>
      <c r="H167" s="98">
        <f t="shared" si="97"/>
        <v>140</v>
      </c>
    </row>
    <row r="168" spans="1:8" s="73" customFormat="1" ht="11.25" customHeight="1" outlineLevel="2" x14ac:dyDescent="0.2">
      <c r="A168" s="94"/>
      <c r="B168" s="79" t="s">
        <v>144</v>
      </c>
      <c r="C168" s="95">
        <v>3119844.87</v>
      </c>
      <c r="D168" s="96">
        <v>140</v>
      </c>
      <c r="E168" s="97">
        <v>354764.07</v>
      </c>
      <c r="F168" s="98">
        <v>132</v>
      </c>
      <c r="G168" s="99">
        <f t="shared" si="96"/>
        <v>3474608.94</v>
      </c>
      <c r="H168" s="98">
        <f t="shared" si="97"/>
        <v>272</v>
      </c>
    </row>
    <row r="169" spans="1:8" s="73" customFormat="1" ht="11.25" customHeight="1" outlineLevel="2" x14ac:dyDescent="0.2">
      <c r="A169" s="94"/>
      <c r="B169" s="100" t="s">
        <v>145</v>
      </c>
      <c r="C169" s="101">
        <v>3119844.87</v>
      </c>
      <c r="D169" s="102">
        <v>140</v>
      </c>
      <c r="E169" s="97">
        <v>0</v>
      </c>
      <c r="F169" s="98">
        <v>0</v>
      </c>
      <c r="G169" s="99">
        <f t="shared" ref="G169" si="98">C169+E169</f>
        <v>3119844.87</v>
      </c>
      <c r="H169" s="98">
        <f t="shared" ref="H169" si="99">D169+F169</f>
        <v>140</v>
      </c>
    </row>
    <row r="170" spans="1:8" s="73" customFormat="1" ht="11.25" customHeight="1" outlineLevel="2" x14ac:dyDescent="0.2">
      <c r="A170" s="94"/>
      <c r="B170" s="79" t="s">
        <v>146</v>
      </c>
      <c r="C170" s="95">
        <v>3119844.87</v>
      </c>
      <c r="D170" s="96">
        <v>140</v>
      </c>
      <c r="E170" s="97">
        <v>0</v>
      </c>
      <c r="F170" s="98">
        <v>0</v>
      </c>
      <c r="G170" s="99">
        <f t="shared" si="96"/>
        <v>3119844.87</v>
      </c>
      <c r="H170" s="98">
        <f t="shared" si="97"/>
        <v>140</v>
      </c>
    </row>
    <row r="171" spans="1:8" s="73" customFormat="1" ht="11.25" customHeight="1" outlineLevel="2" x14ac:dyDescent="0.2">
      <c r="A171" s="94"/>
      <c r="B171" s="79" t="s">
        <v>147</v>
      </c>
      <c r="C171" s="95">
        <v>3119844.87</v>
      </c>
      <c r="D171" s="96">
        <v>140</v>
      </c>
      <c r="E171" s="97">
        <v>0</v>
      </c>
      <c r="F171" s="98">
        <v>0</v>
      </c>
      <c r="G171" s="99">
        <f t="shared" si="96"/>
        <v>3119844.87</v>
      </c>
      <c r="H171" s="98">
        <f t="shared" si="97"/>
        <v>140</v>
      </c>
    </row>
    <row r="172" spans="1:8" s="73" customFormat="1" ht="11.25" customHeight="1" outlineLevel="2" x14ac:dyDescent="0.2">
      <c r="A172" s="94"/>
      <c r="B172" s="79" t="s">
        <v>148</v>
      </c>
      <c r="C172" s="95">
        <v>3030706.43</v>
      </c>
      <c r="D172" s="96">
        <v>136</v>
      </c>
      <c r="E172" s="97">
        <v>0</v>
      </c>
      <c r="F172" s="98">
        <v>0</v>
      </c>
      <c r="G172" s="99">
        <f t="shared" si="96"/>
        <v>3030706.43</v>
      </c>
      <c r="H172" s="98">
        <f t="shared" si="97"/>
        <v>136</v>
      </c>
    </row>
    <row r="173" spans="1:8" s="73" customFormat="1" ht="11.25" customHeight="1" x14ac:dyDescent="0.2">
      <c r="A173" s="72" t="s">
        <v>177</v>
      </c>
      <c r="B173" s="181" t="s">
        <v>24</v>
      </c>
      <c r="C173" s="182"/>
      <c r="D173" s="182"/>
      <c r="E173" s="182"/>
      <c r="F173" s="182"/>
      <c r="G173" s="182"/>
      <c r="H173" s="183"/>
    </row>
    <row r="174" spans="1:8" s="73" customFormat="1" ht="11.25" customHeight="1" outlineLevel="1" x14ac:dyDescent="0.2">
      <c r="A174" s="74"/>
      <c r="B174" s="75" t="s">
        <v>163</v>
      </c>
      <c r="C174" s="91">
        <f>SUM(C175:C186)</f>
        <v>107800000</v>
      </c>
      <c r="D174" s="92">
        <f t="shared" ref="D174" si="100">SUM(D175:D186)</f>
        <v>4404</v>
      </c>
      <c r="E174" s="93">
        <f t="shared" ref="E174" si="101">SUM(E175:E186)</f>
        <v>-14417923.4</v>
      </c>
      <c r="F174" s="92">
        <f t="shared" ref="F174" si="102">SUM(F175:F186)</f>
        <v>-650</v>
      </c>
      <c r="G174" s="91">
        <f t="shared" ref="G174" si="103">SUM(G175:G186)</f>
        <v>93382076.599999994</v>
      </c>
      <c r="H174" s="92">
        <f t="shared" ref="H174" si="104">SUM(H175:H186)</f>
        <v>3754</v>
      </c>
    </row>
    <row r="175" spans="1:8" s="73" customFormat="1" ht="11.25" customHeight="1" outlineLevel="2" x14ac:dyDescent="0.2">
      <c r="A175" s="94"/>
      <c r="B175" s="79" t="s">
        <v>138</v>
      </c>
      <c r="C175" s="95">
        <v>5619695.1500000004</v>
      </c>
      <c r="D175" s="96">
        <v>231</v>
      </c>
      <c r="E175" s="97">
        <v>0</v>
      </c>
      <c r="F175" s="98">
        <v>0</v>
      </c>
      <c r="G175" s="99">
        <f>C175+E175</f>
        <v>5619695.1500000004</v>
      </c>
      <c r="H175" s="98">
        <f>D175+F175</f>
        <v>231</v>
      </c>
    </row>
    <row r="176" spans="1:8" s="73" customFormat="1" ht="11.25" customHeight="1" outlineLevel="2" x14ac:dyDescent="0.2">
      <c r="A176" s="94"/>
      <c r="B176" s="79" t="s">
        <v>139</v>
      </c>
      <c r="C176" s="95">
        <v>9034038.1500000004</v>
      </c>
      <c r="D176" s="96">
        <v>368</v>
      </c>
      <c r="E176" s="97">
        <v>-3366657.44</v>
      </c>
      <c r="F176" s="98">
        <v>-148</v>
      </c>
      <c r="G176" s="99">
        <f t="shared" ref="G176:G186" si="105">C176+E176</f>
        <v>5667380.71</v>
      </c>
      <c r="H176" s="98">
        <f t="shared" ref="H176:H186" si="106">D176+F176</f>
        <v>220</v>
      </c>
    </row>
    <row r="177" spans="1:8" s="73" customFormat="1" ht="11.25" customHeight="1" outlineLevel="2" x14ac:dyDescent="0.2">
      <c r="A177" s="94"/>
      <c r="B177" s="79" t="s">
        <v>140</v>
      </c>
      <c r="C177" s="95">
        <v>9326866.6500000004</v>
      </c>
      <c r="D177" s="96">
        <v>381</v>
      </c>
      <c r="E177" s="97">
        <v>-1468723.17</v>
      </c>
      <c r="F177" s="98">
        <v>-69</v>
      </c>
      <c r="G177" s="99">
        <f t="shared" si="105"/>
        <v>7858143.4800000004</v>
      </c>
      <c r="H177" s="98">
        <f t="shared" si="106"/>
        <v>312</v>
      </c>
    </row>
    <row r="178" spans="1:8" s="73" customFormat="1" ht="11.25" customHeight="1" outlineLevel="2" x14ac:dyDescent="0.2">
      <c r="A178" s="94"/>
      <c r="B178" s="79" t="s">
        <v>141</v>
      </c>
      <c r="C178" s="95">
        <v>9326866.6500000004</v>
      </c>
      <c r="D178" s="96">
        <v>381</v>
      </c>
      <c r="E178" s="97">
        <v>-1789283.25</v>
      </c>
      <c r="F178" s="98">
        <v>-81</v>
      </c>
      <c r="G178" s="99">
        <f t="shared" si="105"/>
        <v>7537583.4000000004</v>
      </c>
      <c r="H178" s="98">
        <f t="shared" si="106"/>
        <v>300</v>
      </c>
    </row>
    <row r="179" spans="1:8" s="73" customFormat="1" ht="11.25" customHeight="1" outlineLevel="2" x14ac:dyDescent="0.2">
      <c r="A179" s="94"/>
      <c r="B179" s="79" t="s">
        <v>142</v>
      </c>
      <c r="C179" s="95">
        <v>9326866.6500000004</v>
      </c>
      <c r="D179" s="96">
        <v>381</v>
      </c>
      <c r="E179" s="97">
        <v>-1930738.31</v>
      </c>
      <c r="F179" s="98">
        <v>-90</v>
      </c>
      <c r="G179" s="99">
        <f t="shared" si="105"/>
        <v>7396128.3399999999</v>
      </c>
      <c r="H179" s="98">
        <f t="shared" si="106"/>
        <v>291</v>
      </c>
    </row>
    <row r="180" spans="1:8" s="73" customFormat="1" ht="11.25" customHeight="1" outlineLevel="2" x14ac:dyDescent="0.2">
      <c r="A180" s="94"/>
      <c r="B180" s="79" t="s">
        <v>143</v>
      </c>
      <c r="C180" s="95">
        <v>9326866.6500000004</v>
      </c>
      <c r="D180" s="96">
        <v>381</v>
      </c>
      <c r="E180" s="97">
        <v>-1897247.02</v>
      </c>
      <c r="F180" s="98">
        <v>-87</v>
      </c>
      <c r="G180" s="99">
        <f t="shared" si="105"/>
        <v>7429619.6299999999</v>
      </c>
      <c r="H180" s="98">
        <f t="shared" si="106"/>
        <v>294</v>
      </c>
    </row>
    <row r="181" spans="1:8" s="73" customFormat="1" ht="11.25" customHeight="1" outlineLevel="2" x14ac:dyDescent="0.2">
      <c r="A181" s="94"/>
      <c r="B181" s="79" t="s">
        <v>150</v>
      </c>
      <c r="C181" s="95">
        <v>9326866.6500000004</v>
      </c>
      <c r="D181" s="96">
        <v>381</v>
      </c>
      <c r="E181" s="97">
        <v>-2448873.67</v>
      </c>
      <c r="F181" s="98">
        <v>-110</v>
      </c>
      <c r="G181" s="99">
        <f t="shared" si="105"/>
        <v>6877992.9800000004</v>
      </c>
      <c r="H181" s="98">
        <f t="shared" si="106"/>
        <v>271</v>
      </c>
    </row>
    <row r="182" spans="1:8" s="73" customFormat="1" ht="11.25" customHeight="1" outlineLevel="2" x14ac:dyDescent="0.2">
      <c r="A182" s="94"/>
      <c r="B182" s="79" t="s">
        <v>144</v>
      </c>
      <c r="C182" s="95">
        <v>9326866.6500000004</v>
      </c>
      <c r="D182" s="96">
        <v>381</v>
      </c>
      <c r="E182" s="97">
        <v>-1516400.54</v>
      </c>
      <c r="F182" s="98">
        <v>-65</v>
      </c>
      <c r="G182" s="99">
        <f t="shared" si="105"/>
        <v>7810466.1100000003</v>
      </c>
      <c r="H182" s="98">
        <f t="shared" si="106"/>
        <v>316</v>
      </c>
    </row>
    <row r="183" spans="1:8" s="73" customFormat="1" ht="11.25" customHeight="1" outlineLevel="2" x14ac:dyDescent="0.2">
      <c r="A183" s="94"/>
      <c r="B183" s="100" t="s">
        <v>145</v>
      </c>
      <c r="C183" s="101">
        <v>9326866.6500000004</v>
      </c>
      <c r="D183" s="102">
        <v>381</v>
      </c>
      <c r="E183" s="97">
        <v>0</v>
      </c>
      <c r="F183" s="98">
        <v>0</v>
      </c>
      <c r="G183" s="99">
        <f t="shared" ref="G183:G184" si="107">C183+E183</f>
        <v>9326866.6500000004</v>
      </c>
      <c r="H183" s="98">
        <f t="shared" ref="H183:H184" si="108">D183+F183</f>
        <v>381</v>
      </c>
    </row>
    <row r="184" spans="1:8" s="73" customFormat="1" ht="11.25" customHeight="1" outlineLevel="2" x14ac:dyDescent="0.2">
      <c r="A184" s="94"/>
      <c r="B184" s="79" t="s">
        <v>146</v>
      </c>
      <c r="C184" s="95">
        <v>9326866.6500000004</v>
      </c>
      <c r="D184" s="96">
        <v>381</v>
      </c>
      <c r="E184" s="97">
        <v>0</v>
      </c>
      <c r="F184" s="98">
        <v>0</v>
      </c>
      <c r="G184" s="99">
        <f t="shared" si="107"/>
        <v>9326866.6500000004</v>
      </c>
      <c r="H184" s="98">
        <f t="shared" si="108"/>
        <v>381</v>
      </c>
    </row>
    <row r="185" spans="1:8" s="73" customFormat="1" ht="11.25" customHeight="1" outlineLevel="2" x14ac:dyDescent="0.2">
      <c r="A185" s="94"/>
      <c r="B185" s="79" t="s">
        <v>147</v>
      </c>
      <c r="C185" s="95">
        <v>9326866.6500000004</v>
      </c>
      <c r="D185" s="96">
        <v>381</v>
      </c>
      <c r="E185" s="97">
        <v>0</v>
      </c>
      <c r="F185" s="98">
        <v>0</v>
      </c>
      <c r="G185" s="99">
        <f t="shared" si="105"/>
        <v>9326866.6500000004</v>
      </c>
      <c r="H185" s="98">
        <f t="shared" si="106"/>
        <v>381</v>
      </c>
    </row>
    <row r="186" spans="1:8" s="73" customFormat="1" ht="11.25" customHeight="1" outlineLevel="2" x14ac:dyDescent="0.2">
      <c r="A186" s="94"/>
      <c r="B186" s="79" t="s">
        <v>148</v>
      </c>
      <c r="C186" s="95">
        <v>9204466.8499999996</v>
      </c>
      <c r="D186" s="96">
        <v>376</v>
      </c>
      <c r="E186" s="97">
        <v>0</v>
      </c>
      <c r="F186" s="98">
        <v>0</v>
      </c>
      <c r="G186" s="99">
        <f t="shared" si="105"/>
        <v>9204466.8499999996</v>
      </c>
      <c r="H186" s="98">
        <f t="shared" si="106"/>
        <v>376</v>
      </c>
    </row>
    <row r="187" spans="1:8" s="73" customFormat="1" ht="11.25" customHeight="1" x14ac:dyDescent="0.2">
      <c r="A187" s="72" t="s">
        <v>178</v>
      </c>
      <c r="B187" s="181" t="s">
        <v>25</v>
      </c>
      <c r="C187" s="182"/>
      <c r="D187" s="182"/>
      <c r="E187" s="182"/>
      <c r="F187" s="182"/>
      <c r="G187" s="182"/>
      <c r="H187" s="183"/>
    </row>
    <row r="188" spans="1:8" s="73" customFormat="1" ht="11.25" customHeight="1" outlineLevel="1" x14ac:dyDescent="0.2">
      <c r="A188" s="74"/>
      <c r="B188" s="75" t="s">
        <v>163</v>
      </c>
      <c r="C188" s="91">
        <f>SUM(C189:C200)</f>
        <v>28113000</v>
      </c>
      <c r="D188" s="92">
        <f t="shared" ref="D188" si="109">SUM(D189:D200)</f>
        <v>1231</v>
      </c>
      <c r="E188" s="93">
        <f t="shared" ref="E188" si="110">SUM(E189:E200)</f>
        <v>-2066110</v>
      </c>
      <c r="F188" s="92">
        <f t="shared" ref="F188" si="111">SUM(F189:F200)</f>
        <v>-91</v>
      </c>
      <c r="G188" s="91">
        <f t="shared" ref="G188" si="112">SUM(G189:G200)</f>
        <v>26046890</v>
      </c>
      <c r="H188" s="92">
        <f t="shared" ref="H188" si="113">SUM(H189:H200)</f>
        <v>1140</v>
      </c>
    </row>
    <row r="189" spans="1:8" s="73" customFormat="1" ht="11.25" customHeight="1" outlineLevel="2" x14ac:dyDescent="0.2">
      <c r="A189" s="94"/>
      <c r="B189" s="79" t="s">
        <v>138</v>
      </c>
      <c r="C189" s="95">
        <v>2352265.64</v>
      </c>
      <c r="D189" s="96">
        <v>103</v>
      </c>
      <c r="E189" s="97">
        <v>0</v>
      </c>
      <c r="F189" s="98">
        <v>0</v>
      </c>
      <c r="G189" s="99">
        <f>C189+E189</f>
        <v>2352265.64</v>
      </c>
      <c r="H189" s="98">
        <f>D189+F189</f>
        <v>103</v>
      </c>
    </row>
    <row r="190" spans="1:8" s="73" customFormat="1" ht="11.25" customHeight="1" outlineLevel="2" x14ac:dyDescent="0.2">
      <c r="A190" s="94"/>
      <c r="B190" s="79" t="s">
        <v>139</v>
      </c>
      <c r="C190" s="95">
        <v>2352265.64</v>
      </c>
      <c r="D190" s="96">
        <v>103</v>
      </c>
      <c r="E190" s="97">
        <v>0</v>
      </c>
      <c r="F190" s="98">
        <v>0</v>
      </c>
      <c r="G190" s="99">
        <f t="shared" ref="G190:G200" si="114">C190+E190</f>
        <v>2352265.64</v>
      </c>
      <c r="H190" s="98">
        <f t="shared" ref="H190:H200" si="115">D190+F190</f>
        <v>103</v>
      </c>
    </row>
    <row r="191" spans="1:8" s="73" customFormat="1" ht="11.25" customHeight="1" outlineLevel="2" x14ac:dyDescent="0.2">
      <c r="A191" s="94"/>
      <c r="B191" s="79" t="s">
        <v>140</v>
      </c>
      <c r="C191" s="95">
        <v>2352265.64</v>
      </c>
      <c r="D191" s="96">
        <v>103</v>
      </c>
      <c r="E191" s="97">
        <v>0</v>
      </c>
      <c r="F191" s="98">
        <v>0</v>
      </c>
      <c r="G191" s="99">
        <f t="shared" si="114"/>
        <v>2352265.64</v>
      </c>
      <c r="H191" s="98">
        <f t="shared" si="115"/>
        <v>103</v>
      </c>
    </row>
    <row r="192" spans="1:8" s="73" customFormat="1" ht="11.25" customHeight="1" outlineLevel="2" x14ac:dyDescent="0.2">
      <c r="A192" s="94"/>
      <c r="B192" s="79" t="s">
        <v>141</v>
      </c>
      <c r="C192" s="95">
        <v>2352265.64</v>
      </c>
      <c r="D192" s="96">
        <v>103</v>
      </c>
      <c r="E192" s="97">
        <v>0</v>
      </c>
      <c r="F192" s="98">
        <v>0</v>
      </c>
      <c r="G192" s="99">
        <f t="shared" si="114"/>
        <v>2352265.64</v>
      </c>
      <c r="H192" s="98">
        <f t="shared" si="115"/>
        <v>103</v>
      </c>
    </row>
    <row r="193" spans="1:8" s="73" customFormat="1" ht="11.25" customHeight="1" outlineLevel="2" x14ac:dyDescent="0.2">
      <c r="A193" s="94"/>
      <c r="B193" s="79" t="s">
        <v>142</v>
      </c>
      <c r="C193" s="95">
        <v>2352265.64</v>
      </c>
      <c r="D193" s="96">
        <v>103</v>
      </c>
      <c r="E193" s="97">
        <v>0</v>
      </c>
      <c r="F193" s="98">
        <v>0</v>
      </c>
      <c r="G193" s="99">
        <f t="shared" si="114"/>
        <v>2352265.64</v>
      </c>
      <c r="H193" s="98">
        <f t="shared" si="115"/>
        <v>103</v>
      </c>
    </row>
    <row r="194" spans="1:8" s="73" customFormat="1" ht="11.25" customHeight="1" outlineLevel="2" x14ac:dyDescent="0.2">
      <c r="A194" s="94"/>
      <c r="B194" s="79" t="s">
        <v>143</v>
      </c>
      <c r="C194" s="95">
        <v>2352265.64</v>
      </c>
      <c r="D194" s="96">
        <v>103</v>
      </c>
      <c r="E194" s="97">
        <v>-698594.86</v>
      </c>
      <c r="F194" s="98">
        <v>-31</v>
      </c>
      <c r="G194" s="99">
        <f t="shared" si="114"/>
        <v>1653670.78</v>
      </c>
      <c r="H194" s="98">
        <f t="shared" si="115"/>
        <v>72</v>
      </c>
    </row>
    <row r="195" spans="1:8" s="73" customFormat="1" ht="11.25" customHeight="1" outlineLevel="2" x14ac:dyDescent="0.2">
      <c r="A195" s="94"/>
      <c r="B195" s="79" t="s">
        <v>150</v>
      </c>
      <c r="C195" s="95">
        <v>2352265.64</v>
      </c>
      <c r="D195" s="96">
        <v>103</v>
      </c>
      <c r="E195" s="97">
        <v>-521027.47</v>
      </c>
      <c r="F195" s="98">
        <v>-23</v>
      </c>
      <c r="G195" s="99">
        <f t="shared" si="114"/>
        <v>1831238.17</v>
      </c>
      <c r="H195" s="98">
        <f t="shared" si="115"/>
        <v>80</v>
      </c>
    </row>
    <row r="196" spans="1:8" s="73" customFormat="1" ht="11.25" customHeight="1" outlineLevel="2" x14ac:dyDescent="0.2">
      <c r="A196" s="94"/>
      <c r="B196" s="79" t="s">
        <v>144</v>
      </c>
      <c r="C196" s="95">
        <v>2352265.64</v>
      </c>
      <c r="D196" s="96">
        <v>103</v>
      </c>
      <c r="E196" s="97">
        <v>-846487.67</v>
      </c>
      <c r="F196" s="98">
        <v>-37</v>
      </c>
      <c r="G196" s="99">
        <f t="shared" si="114"/>
        <v>1505777.97</v>
      </c>
      <c r="H196" s="98">
        <f t="shared" si="115"/>
        <v>66</v>
      </c>
    </row>
    <row r="197" spans="1:8" s="73" customFormat="1" ht="11.25" customHeight="1" outlineLevel="2" x14ac:dyDescent="0.2">
      <c r="A197" s="94"/>
      <c r="B197" s="100" t="s">
        <v>145</v>
      </c>
      <c r="C197" s="101">
        <v>2352265.64</v>
      </c>
      <c r="D197" s="102">
        <v>103</v>
      </c>
      <c r="E197" s="97">
        <v>0</v>
      </c>
      <c r="F197" s="98">
        <v>0</v>
      </c>
      <c r="G197" s="99">
        <f t="shared" ref="G197" si="116">C197+E197</f>
        <v>2352265.64</v>
      </c>
      <c r="H197" s="98">
        <f t="shared" ref="H197" si="117">D197+F197</f>
        <v>103</v>
      </c>
    </row>
    <row r="198" spans="1:8" s="73" customFormat="1" ht="11.25" customHeight="1" outlineLevel="2" x14ac:dyDescent="0.2">
      <c r="A198" s="94"/>
      <c r="B198" s="79" t="s">
        <v>146</v>
      </c>
      <c r="C198" s="95">
        <v>2352265.64</v>
      </c>
      <c r="D198" s="96">
        <v>103</v>
      </c>
      <c r="E198" s="97">
        <v>0</v>
      </c>
      <c r="F198" s="98">
        <v>0</v>
      </c>
      <c r="G198" s="99">
        <f t="shared" si="114"/>
        <v>2352265.64</v>
      </c>
      <c r="H198" s="98">
        <f t="shared" si="115"/>
        <v>103</v>
      </c>
    </row>
    <row r="199" spans="1:8" s="73" customFormat="1" ht="11.25" customHeight="1" outlineLevel="2" x14ac:dyDescent="0.2">
      <c r="A199" s="94"/>
      <c r="B199" s="79" t="s">
        <v>147</v>
      </c>
      <c r="C199" s="95">
        <v>2352265.64</v>
      </c>
      <c r="D199" s="96">
        <v>103</v>
      </c>
      <c r="E199" s="97">
        <v>0</v>
      </c>
      <c r="F199" s="98">
        <v>0</v>
      </c>
      <c r="G199" s="99">
        <f t="shared" si="114"/>
        <v>2352265.64</v>
      </c>
      <c r="H199" s="98">
        <f t="shared" si="115"/>
        <v>103</v>
      </c>
    </row>
    <row r="200" spans="1:8" s="73" customFormat="1" ht="11.25" customHeight="1" outlineLevel="2" x14ac:dyDescent="0.2">
      <c r="A200" s="94"/>
      <c r="B200" s="79" t="s">
        <v>148</v>
      </c>
      <c r="C200" s="95">
        <v>2238077.96</v>
      </c>
      <c r="D200" s="96">
        <v>98</v>
      </c>
      <c r="E200" s="97">
        <v>0</v>
      </c>
      <c r="F200" s="98">
        <v>0</v>
      </c>
      <c r="G200" s="99">
        <f t="shared" si="114"/>
        <v>2238077.96</v>
      </c>
      <c r="H200" s="98">
        <f t="shared" si="115"/>
        <v>98</v>
      </c>
    </row>
    <row r="201" spans="1:8" s="73" customFormat="1" ht="12.75" customHeight="1" x14ac:dyDescent="0.2">
      <c r="A201" s="72" t="s">
        <v>179</v>
      </c>
      <c r="B201" s="181" t="s">
        <v>27</v>
      </c>
      <c r="C201" s="182"/>
      <c r="D201" s="182"/>
      <c r="E201" s="182"/>
      <c r="F201" s="182"/>
      <c r="G201" s="182"/>
      <c r="H201" s="183"/>
    </row>
    <row r="202" spans="1:8" s="73" customFormat="1" ht="11.25" customHeight="1" outlineLevel="1" x14ac:dyDescent="0.2">
      <c r="A202" s="74"/>
      <c r="B202" s="75" t="s">
        <v>163</v>
      </c>
      <c r="C202" s="91">
        <f>SUM(C203:C214)</f>
        <v>29863300</v>
      </c>
      <c r="D202" s="92">
        <f t="shared" ref="D202" si="118">SUM(D203:D214)</f>
        <v>1338</v>
      </c>
      <c r="E202" s="93">
        <f t="shared" ref="E202" si="119">SUM(E203:E214)</f>
        <v>-1000000</v>
      </c>
      <c r="F202" s="92">
        <f t="shared" ref="F202" si="120">SUM(F203:F214)</f>
        <v>-51</v>
      </c>
      <c r="G202" s="91">
        <f t="shared" ref="G202" si="121">SUM(G203:G214)</f>
        <v>28863300</v>
      </c>
      <c r="H202" s="92">
        <f t="shared" ref="H202" si="122">SUM(H203:H214)</f>
        <v>1287</v>
      </c>
    </row>
    <row r="203" spans="1:8" s="73" customFormat="1" ht="11.25" customHeight="1" outlineLevel="2" x14ac:dyDescent="0.2">
      <c r="A203" s="94"/>
      <c r="B203" s="79" t="s">
        <v>138</v>
      </c>
      <c r="C203" s="95">
        <v>2499768.0099999998</v>
      </c>
      <c r="D203" s="96">
        <v>112</v>
      </c>
      <c r="E203" s="97">
        <v>0</v>
      </c>
      <c r="F203" s="98">
        <v>0</v>
      </c>
      <c r="G203" s="99">
        <f>C203+E203</f>
        <v>2499768.0099999998</v>
      </c>
      <c r="H203" s="98">
        <f>D203+F203</f>
        <v>112</v>
      </c>
    </row>
    <row r="204" spans="1:8" s="73" customFormat="1" ht="11.25" customHeight="1" outlineLevel="2" x14ac:dyDescent="0.2">
      <c r="A204" s="94"/>
      <c r="B204" s="79" t="s">
        <v>139</v>
      </c>
      <c r="C204" s="95">
        <v>2499768.0099999998</v>
      </c>
      <c r="D204" s="96">
        <v>112</v>
      </c>
      <c r="E204" s="97">
        <v>0</v>
      </c>
      <c r="F204" s="98">
        <v>0</v>
      </c>
      <c r="G204" s="99">
        <f t="shared" ref="G204:G214" si="123">C204+E204</f>
        <v>2499768.0099999998</v>
      </c>
      <c r="H204" s="98">
        <f t="shared" ref="H204:H214" si="124">D204+F204</f>
        <v>112</v>
      </c>
    </row>
    <row r="205" spans="1:8" s="73" customFormat="1" ht="11.25" customHeight="1" outlineLevel="2" x14ac:dyDescent="0.2">
      <c r="A205" s="94"/>
      <c r="B205" s="79" t="s">
        <v>140</v>
      </c>
      <c r="C205" s="95">
        <v>2499768.0099999998</v>
      </c>
      <c r="D205" s="96">
        <v>112</v>
      </c>
      <c r="E205" s="97">
        <v>0</v>
      </c>
      <c r="F205" s="98">
        <v>0</v>
      </c>
      <c r="G205" s="99">
        <f t="shared" si="123"/>
        <v>2499768.0099999998</v>
      </c>
      <c r="H205" s="98">
        <f t="shared" si="124"/>
        <v>112</v>
      </c>
    </row>
    <row r="206" spans="1:8" s="73" customFormat="1" ht="11.25" customHeight="1" outlineLevel="2" x14ac:dyDescent="0.2">
      <c r="A206" s="94"/>
      <c r="B206" s="79" t="s">
        <v>141</v>
      </c>
      <c r="C206" s="95">
        <v>2499768.0099999998</v>
      </c>
      <c r="D206" s="96">
        <v>112</v>
      </c>
      <c r="E206" s="97">
        <v>0</v>
      </c>
      <c r="F206" s="98">
        <v>0</v>
      </c>
      <c r="G206" s="99">
        <f t="shared" si="123"/>
        <v>2499768.0099999998</v>
      </c>
      <c r="H206" s="98">
        <f t="shared" si="124"/>
        <v>112</v>
      </c>
    </row>
    <row r="207" spans="1:8" s="73" customFormat="1" ht="11.25" customHeight="1" outlineLevel="2" x14ac:dyDescent="0.2">
      <c r="A207" s="94"/>
      <c r="B207" s="79" t="s">
        <v>142</v>
      </c>
      <c r="C207" s="95">
        <v>2499768.0099999998</v>
      </c>
      <c r="D207" s="96">
        <v>112</v>
      </c>
      <c r="E207" s="97">
        <v>0</v>
      </c>
      <c r="F207" s="98">
        <v>0</v>
      </c>
      <c r="G207" s="99">
        <f t="shared" si="123"/>
        <v>2499768.0099999998</v>
      </c>
      <c r="H207" s="98">
        <f t="shared" si="124"/>
        <v>112</v>
      </c>
    </row>
    <row r="208" spans="1:8" s="73" customFormat="1" ht="11.25" customHeight="1" outlineLevel="2" x14ac:dyDescent="0.2">
      <c r="A208" s="94"/>
      <c r="B208" s="79" t="s">
        <v>143</v>
      </c>
      <c r="C208" s="95">
        <v>2499768.0099999998</v>
      </c>
      <c r="D208" s="96">
        <v>112</v>
      </c>
      <c r="E208" s="97">
        <v>-432927.56</v>
      </c>
      <c r="F208" s="98">
        <v>-22</v>
      </c>
      <c r="G208" s="99">
        <f t="shared" si="123"/>
        <v>2066840.45</v>
      </c>
      <c r="H208" s="98">
        <f t="shared" si="124"/>
        <v>90</v>
      </c>
    </row>
    <row r="209" spans="1:8" s="73" customFormat="1" ht="11.25" customHeight="1" outlineLevel="2" x14ac:dyDescent="0.2">
      <c r="A209" s="94"/>
      <c r="B209" s="79" t="s">
        <v>150</v>
      </c>
      <c r="C209" s="95">
        <v>2499768.0099999998</v>
      </c>
      <c r="D209" s="96">
        <v>112</v>
      </c>
      <c r="E209" s="97">
        <v>-362.99</v>
      </c>
      <c r="F209" s="98">
        <v>0</v>
      </c>
      <c r="G209" s="99">
        <f t="shared" si="123"/>
        <v>2499405.02</v>
      </c>
      <c r="H209" s="98">
        <f t="shared" si="124"/>
        <v>112</v>
      </c>
    </row>
    <row r="210" spans="1:8" s="73" customFormat="1" ht="11.25" customHeight="1" outlineLevel="2" x14ac:dyDescent="0.2">
      <c r="A210" s="94"/>
      <c r="B210" s="79" t="s">
        <v>144</v>
      </c>
      <c r="C210" s="95">
        <v>2499768.0099999998</v>
      </c>
      <c r="D210" s="96">
        <v>112</v>
      </c>
      <c r="E210" s="97">
        <v>-566709.44999999995</v>
      </c>
      <c r="F210" s="98">
        <v>-29</v>
      </c>
      <c r="G210" s="99">
        <f t="shared" si="123"/>
        <v>1933058.56</v>
      </c>
      <c r="H210" s="98">
        <f t="shared" si="124"/>
        <v>83</v>
      </c>
    </row>
    <row r="211" spans="1:8" s="73" customFormat="1" ht="11.25" customHeight="1" outlineLevel="2" x14ac:dyDescent="0.2">
      <c r="A211" s="94"/>
      <c r="B211" s="100" t="s">
        <v>145</v>
      </c>
      <c r="C211" s="101">
        <v>2499768.0099999998</v>
      </c>
      <c r="D211" s="102">
        <v>112</v>
      </c>
      <c r="E211" s="97">
        <v>0</v>
      </c>
      <c r="F211" s="98">
        <v>0</v>
      </c>
      <c r="G211" s="99">
        <f t="shared" ref="G211" si="125">C211+E211</f>
        <v>2499768.0099999998</v>
      </c>
      <c r="H211" s="98">
        <f t="shared" ref="H211" si="126">D211+F211</f>
        <v>112</v>
      </c>
    </row>
    <row r="212" spans="1:8" s="73" customFormat="1" ht="11.25" customHeight="1" outlineLevel="2" x14ac:dyDescent="0.2">
      <c r="A212" s="94"/>
      <c r="B212" s="79" t="s">
        <v>146</v>
      </c>
      <c r="C212" s="95">
        <v>2499768.0099999998</v>
      </c>
      <c r="D212" s="96">
        <v>112</v>
      </c>
      <c r="E212" s="97">
        <v>0</v>
      </c>
      <c r="F212" s="98">
        <v>0</v>
      </c>
      <c r="G212" s="99">
        <f t="shared" si="123"/>
        <v>2499768.0099999998</v>
      </c>
      <c r="H212" s="98">
        <f t="shared" si="124"/>
        <v>112</v>
      </c>
    </row>
    <row r="213" spans="1:8" s="73" customFormat="1" ht="11.25" customHeight="1" outlineLevel="2" x14ac:dyDescent="0.2">
      <c r="A213" s="94"/>
      <c r="B213" s="79" t="s">
        <v>147</v>
      </c>
      <c r="C213" s="95">
        <v>2499768.0099999998</v>
      </c>
      <c r="D213" s="96">
        <v>112</v>
      </c>
      <c r="E213" s="97">
        <v>0</v>
      </c>
      <c r="F213" s="98">
        <v>0</v>
      </c>
      <c r="G213" s="99">
        <f t="shared" si="123"/>
        <v>2499768.0099999998</v>
      </c>
      <c r="H213" s="98">
        <f t="shared" si="124"/>
        <v>112</v>
      </c>
    </row>
    <row r="214" spans="1:8" s="73" customFormat="1" ht="11.25" customHeight="1" outlineLevel="2" x14ac:dyDescent="0.2">
      <c r="A214" s="94"/>
      <c r="B214" s="79" t="s">
        <v>148</v>
      </c>
      <c r="C214" s="95">
        <v>2365851.89</v>
      </c>
      <c r="D214" s="96">
        <v>106</v>
      </c>
      <c r="E214" s="97">
        <v>0</v>
      </c>
      <c r="F214" s="98">
        <v>0</v>
      </c>
      <c r="G214" s="99">
        <f t="shared" si="123"/>
        <v>2365851.89</v>
      </c>
      <c r="H214" s="98">
        <f t="shared" si="124"/>
        <v>106</v>
      </c>
    </row>
    <row r="215" spans="1:8" s="73" customFormat="1" ht="12.75" customHeight="1" x14ac:dyDescent="0.2">
      <c r="A215" s="72" t="s">
        <v>180</v>
      </c>
      <c r="B215" s="181" t="s">
        <v>28</v>
      </c>
      <c r="C215" s="182"/>
      <c r="D215" s="182"/>
      <c r="E215" s="182"/>
      <c r="F215" s="182"/>
      <c r="G215" s="182"/>
      <c r="H215" s="183"/>
    </row>
    <row r="216" spans="1:8" s="73" customFormat="1" ht="11.25" customHeight="1" outlineLevel="1" x14ac:dyDescent="0.2">
      <c r="A216" s="74"/>
      <c r="B216" s="75" t="s">
        <v>163</v>
      </c>
      <c r="C216" s="91">
        <f>SUM(C217:C228)</f>
        <v>129134600</v>
      </c>
      <c r="D216" s="92">
        <f t="shared" ref="D216" si="127">SUM(D217:D228)</f>
        <v>4578</v>
      </c>
      <c r="E216" s="93">
        <f t="shared" ref="E216" si="128">SUM(E217:E228)</f>
        <v>-14548126.33</v>
      </c>
      <c r="F216" s="92">
        <f t="shared" ref="F216" si="129">SUM(F217:F228)</f>
        <v>-488</v>
      </c>
      <c r="G216" s="91">
        <f t="shared" ref="G216" si="130">SUM(G217:G228)</f>
        <v>114586473.67</v>
      </c>
      <c r="H216" s="92">
        <f t="shared" ref="H216" si="131">SUM(H217:H228)</f>
        <v>4090</v>
      </c>
    </row>
    <row r="217" spans="1:8" s="73" customFormat="1" ht="11.25" customHeight="1" outlineLevel="2" x14ac:dyDescent="0.2">
      <c r="A217" s="94"/>
      <c r="B217" s="79" t="s">
        <v>138</v>
      </c>
      <c r="C217" s="95">
        <v>10775320.49</v>
      </c>
      <c r="D217" s="96">
        <v>382</v>
      </c>
      <c r="E217" s="97">
        <v>-3801293.56</v>
      </c>
      <c r="F217" s="98">
        <v>-130</v>
      </c>
      <c r="G217" s="99">
        <f>C217+E217</f>
        <v>6974026.9299999997</v>
      </c>
      <c r="H217" s="98">
        <f>D217+F217</f>
        <v>252</v>
      </c>
    </row>
    <row r="218" spans="1:8" s="73" customFormat="1" ht="11.25" customHeight="1" outlineLevel="2" x14ac:dyDescent="0.2">
      <c r="A218" s="94"/>
      <c r="B218" s="79" t="s">
        <v>139</v>
      </c>
      <c r="C218" s="95">
        <v>10775320.49</v>
      </c>
      <c r="D218" s="96">
        <v>382</v>
      </c>
      <c r="E218" s="97">
        <v>-2536542.71</v>
      </c>
      <c r="F218" s="98">
        <v>-85</v>
      </c>
      <c r="G218" s="99">
        <f t="shared" ref="G218:G228" si="132">C218+E218</f>
        <v>8238777.7800000003</v>
      </c>
      <c r="H218" s="98">
        <f t="shared" ref="H218:H228" si="133">D218+F218</f>
        <v>297</v>
      </c>
    </row>
    <row r="219" spans="1:8" s="73" customFormat="1" ht="11.25" customHeight="1" outlineLevel="2" x14ac:dyDescent="0.2">
      <c r="A219" s="94"/>
      <c r="B219" s="79" t="s">
        <v>140</v>
      </c>
      <c r="C219" s="95">
        <v>10775320.49</v>
      </c>
      <c r="D219" s="96">
        <v>382</v>
      </c>
      <c r="E219" s="97">
        <v>-1541858.36</v>
      </c>
      <c r="F219" s="98">
        <v>-49</v>
      </c>
      <c r="G219" s="99">
        <f t="shared" si="132"/>
        <v>9233462.1300000008</v>
      </c>
      <c r="H219" s="98">
        <f t="shared" si="133"/>
        <v>333</v>
      </c>
    </row>
    <row r="220" spans="1:8" s="73" customFormat="1" ht="11.25" customHeight="1" outlineLevel="2" x14ac:dyDescent="0.2">
      <c r="A220" s="94"/>
      <c r="B220" s="79" t="s">
        <v>141</v>
      </c>
      <c r="C220" s="95">
        <v>10775320.49</v>
      </c>
      <c r="D220" s="96">
        <v>382</v>
      </c>
      <c r="E220" s="97">
        <v>-1427326.26</v>
      </c>
      <c r="F220" s="98">
        <v>-48</v>
      </c>
      <c r="G220" s="99">
        <f t="shared" si="132"/>
        <v>9347994.2300000004</v>
      </c>
      <c r="H220" s="98">
        <f t="shared" si="133"/>
        <v>334</v>
      </c>
    </row>
    <row r="221" spans="1:8" s="73" customFormat="1" ht="11.25" customHeight="1" outlineLevel="2" x14ac:dyDescent="0.2">
      <c r="A221" s="94"/>
      <c r="B221" s="79" t="s">
        <v>142</v>
      </c>
      <c r="C221" s="95">
        <v>10775320.49</v>
      </c>
      <c r="D221" s="96">
        <v>382</v>
      </c>
      <c r="E221" s="97">
        <v>-1025215.62</v>
      </c>
      <c r="F221" s="98">
        <v>-34</v>
      </c>
      <c r="G221" s="99">
        <f t="shared" si="132"/>
        <v>9750104.8699999992</v>
      </c>
      <c r="H221" s="98">
        <f t="shared" si="133"/>
        <v>348</v>
      </c>
    </row>
    <row r="222" spans="1:8" s="73" customFormat="1" ht="11.25" customHeight="1" outlineLevel="2" x14ac:dyDescent="0.2">
      <c r="A222" s="94"/>
      <c r="B222" s="79" t="s">
        <v>143</v>
      </c>
      <c r="C222" s="95">
        <v>10775320.49</v>
      </c>
      <c r="D222" s="96">
        <v>382</v>
      </c>
      <c r="E222" s="97">
        <v>-913573.87</v>
      </c>
      <c r="F222" s="98">
        <v>-32</v>
      </c>
      <c r="G222" s="99">
        <f t="shared" si="132"/>
        <v>9861746.6199999992</v>
      </c>
      <c r="H222" s="98">
        <f t="shared" si="133"/>
        <v>350</v>
      </c>
    </row>
    <row r="223" spans="1:8" s="73" customFormat="1" ht="11.25" customHeight="1" outlineLevel="2" x14ac:dyDescent="0.2">
      <c r="A223" s="94"/>
      <c r="B223" s="79" t="s">
        <v>150</v>
      </c>
      <c r="C223" s="95">
        <v>10775320.49</v>
      </c>
      <c r="D223" s="96">
        <v>382</v>
      </c>
      <c r="E223" s="97">
        <v>-865822.76</v>
      </c>
      <c r="F223" s="98">
        <v>-29</v>
      </c>
      <c r="G223" s="99">
        <f t="shared" si="132"/>
        <v>9909497.7300000004</v>
      </c>
      <c r="H223" s="98">
        <f t="shared" si="133"/>
        <v>353</v>
      </c>
    </row>
    <row r="224" spans="1:8" s="73" customFormat="1" ht="11.25" customHeight="1" outlineLevel="2" x14ac:dyDescent="0.2">
      <c r="A224" s="94"/>
      <c r="B224" s="79" t="s">
        <v>144</v>
      </c>
      <c r="C224" s="95">
        <v>10775320.49</v>
      </c>
      <c r="D224" s="96">
        <v>382</v>
      </c>
      <c r="E224" s="97">
        <v>-2436493.19</v>
      </c>
      <c r="F224" s="98">
        <v>-81</v>
      </c>
      <c r="G224" s="99">
        <f t="shared" si="132"/>
        <v>8338827.2999999998</v>
      </c>
      <c r="H224" s="98">
        <f t="shared" si="133"/>
        <v>301</v>
      </c>
    </row>
    <row r="225" spans="1:8" s="73" customFormat="1" ht="11.25" customHeight="1" outlineLevel="2" x14ac:dyDescent="0.2">
      <c r="A225" s="94"/>
      <c r="B225" s="100" t="s">
        <v>145</v>
      </c>
      <c r="C225" s="101">
        <v>10775320.49</v>
      </c>
      <c r="D225" s="102">
        <v>382</v>
      </c>
      <c r="E225" s="97">
        <v>0</v>
      </c>
      <c r="F225" s="98">
        <v>0</v>
      </c>
      <c r="G225" s="99">
        <f t="shared" ref="G225" si="134">C225+E225</f>
        <v>10775320.49</v>
      </c>
      <c r="H225" s="98">
        <f t="shared" ref="H225" si="135">D225+F225</f>
        <v>382</v>
      </c>
    </row>
    <row r="226" spans="1:8" s="73" customFormat="1" ht="11.25" customHeight="1" outlineLevel="2" x14ac:dyDescent="0.2">
      <c r="A226" s="94"/>
      <c r="B226" s="79" t="s">
        <v>146</v>
      </c>
      <c r="C226" s="95">
        <v>10775320.49</v>
      </c>
      <c r="D226" s="96">
        <v>382</v>
      </c>
      <c r="E226" s="97">
        <v>0</v>
      </c>
      <c r="F226" s="98">
        <v>0</v>
      </c>
      <c r="G226" s="99">
        <f t="shared" si="132"/>
        <v>10775320.49</v>
      </c>
      <c r="H226" s="98">
        <f t="shared" si="133"/>
        <v>382</v>
      </c>
    </row>
    <row r="227" spans="1:8" s="73" customFormat="1" ht="11.25" customHeight="1" outlineLevel="2" x14ac:dyDescent="0.2">
      <c r="A227" s="94"/>
      <c r="B227" s="79" t="s">
        <v>147</v>
      </c>
      <c r="C227" s="95">
        <v>10775320.49</v>
      </c>
      <c r="D227" s="96">
        <v>382</v>
      </c>
      <c r="E227" s="97">
        <v>0</v>
      </c>
      <c r="F227" s="98">
        <v>0</v>
      </c>
      <c r="G227" s="99">
        <f t="shared" si="132"/>
        <v>10775320.49</v>
      </c>
      <c r="H227" s="98">
        <f t="shared" si="133"/>
        <v>382</v>
      </c>
    </row>
    <row r="228" spans="1:8" s="73" customFormat="1" ht="11.25" customHeight="1" outlineLevel="2" x14ac:dyDescent="0.2">
      <c r="A228" s="94"/>
      <c r="B228" s="79" t="s">
        <v>148</v>
      </c>
      <c r="C228" s="95">
        <v>10606074.609999999</v>
      </c>
      <c r="D228" s="96">
        <v>376</v>
      </c>
      <c r="E228" s="97">
        <v>0</v>
      </c>
      <c r="F228" s="98">
        <v>0</v>
      </c>
      <c r="G228" s="99">
        <f t="shared" si="132"/>
        <v>10606074.609999999</v>
      </c>
      <c r="H228" s="98">
        <f t="shared" si="133"/>
        <v>376</v>
      </c>
    </row>
    <row r="229" spans="1:8" s="73" customFormat="1" ht="12.75" customHeight="1" x14ac:dyDescent="0.2">
      <c r="A229" s="72" t="s">
        <v>181</v>
      </c>
      <c r="B229" s="181" t="s">
        <v>31</v>
      </c>
      <c r="C229" s="182"/>
      <c r="D229" s="182"/>
      <c r="E229" s="182"/>
      <c r="F229" s="182"/>
      <c r="G229" s="182"/>
      <c r="H229" s="183"/>
    </row>
    <row r="230" spans="1:8" s="73" customFormat="1" ht="11.25" customHeight="1" outlineLevel="1" x14ac:dyDescent="0.2">
      <c r="A230" s="74"/>
      <c r="B230" s="75" t="s">
        <v>163</v>
      </c>
      <c r="C230" s="91">
        <f>SUM(C231:C242)</f>
        <v>84271670.25</v>
      </c>
      <c r="D230" s="92">
        <f t="shared" ref="D230" si="136">SUM(D231:D242)</f>
        <v>3306</v>
      </c>
      <c r="E230" s="93">
        <f t="shared" ref="E230" si="137">SUM(E231:E242)</f>
        <v>403358.11</v>
      </c>
      <c r="F230" s="92">
        <f t="shared" ref="F230" si="138">SUM(F231:F242)</f>
        <v>440</v>
      </c>
      <c r="G230" s="91">
        <f t="shared" ref="G230" si="139">SUM(G231:G242)</f>
        <v>84675028.359999999</v>
      </c>
      <c r="H230" s="92">
        <f t="shared" ref="H230" si="140">SUM(H231:H242)</f>
        <v>3746</v>
      </c>
    </row>
    <row r="231" spans="1:8" s="73" customFormat="1" ht="11.25" customHeight="1" outlineLevel="2" x14ac:dyDescent="0.2">
      <c r="A231" s="94"/>
      <c r="B231" s="79" t="s">
        <v>138</v>
      </c>
      <c r="C231" s="95">
        <v>6479956.5499999998</v>
      </c>
      <c r="D231" s="96">
        <v>262</v>
      </c>
      <c r="E231" s="97">
        <v>0</v>
      </c>
      <c r="F231" s="98">
        <v>0</v>
      </c>
      <c r="G231" s="99">
        <f>C231+E231</f>
        <v>6479956.5499999998</v>
      </c>
      <c r="H231" s="98">
        <f>D231+F231</f>
        <v>262</v>
      </c>
    </row>
    <row r="232" spans="1:8" s="73" customFormat="1" ht="11.25" customHeight="1" outlineLevel="2" x14ac:dyDescent="0.2">
      <c r="A232" s="94"/>
      <c r="B232" s="79" t="s">
        <v>139</v>
      </c>
      <c r="C232" s="95">
        <v>7136679.9199999999</v>
      </c>
      <c r="D232" s="96">
        <v>279</v>
      </c>
      <c r="E232" s="97">
        <v>0</v>
      </c>
      <c r="F232" s="98">
        <v>0</v>
      </c>
      <c r="G232" s="99">
        <f t="shared" ref="G232:G242" si="141">C232+E232</f>
        <v>7136679.9199999999</v>
      </c>
      <c r="H232" s="98">
        <f t="shared" ref="H232:H242" si="142">D232+F232</f>
        <v>279</v>
      </c>
    </row>
    <row r="233" spans="1:8" s="73" customFormat="1" ht="11.25" customHeight="1" outlineLevel="2" x14ac:dyDescent="0.2">
      <c r="A233" s="94"/>
      <c r="B233" s="79" t="s">
        <v>140</v>
      </c>
      <c r="C233" s="95">
        <v>7127524.5099999998</v>
      </c>
      <c r="D233" s="96">
        <v>279</v>
      </c>
      <c r="E233" s="97">
        <v>0</v>
      </c>
      <c r="F233" s="98">
        <v>0</v>
      </c>
      <c r="G233" s="99">
        <f t="shared" si="141"/>
        <v>7127524.5099999998</v>
      </c>
      <c r="H233" s="98">
        <f t="shared" si="142"/>
        <v>279</v>
      </c>
    </row>
    <row r="234" spans="1:8" s="73" customFormat="1" ht="11.25" customHeight="1" outlineLevel="2" x14ac:dyDescent="0.2">
      <c r="A234" s="94"/>
      <c r="B234" s="79" t="s">
        <v>141</v>
      </c>
      <c r="C234" s="95">
        <v>6729957.54</v>
      </c>
      <c r="D234" s="96">
        <v>265</v>
      </c>
      <c r="E234" s="97">
        <v>0</v>
      </c>
      <c r="F234" s="98">
        <v>0</v>
      </c>
      <c r="G234" s="99">
        <f t="shared" si="141"/>
        <v>6729957.54</v>
      </c>
      <c r="H234" s="98">
        <f t="shared" si="142"/>
        <v>265</v>
      </c>
    </row>
    <row r="235" spans="1:8" s="73" customFormat="1" ht="11.25" customHeight="1" outlineLevel="2" x14ac:dyDescent="0.2">
      <c r="A235" s="94"/>
      <c r="B235" s="79" t="s">
        <v>142</v>
      </c>
      <c r="C235" s="95">
        <v>6891951.3300000001</v>
      </c>
      <c r="D235" s="96">
        <v>270</v>
      </c>
      <c r="E235" s="97">
        <v>0</v>
      </c>
      <c r="F235" s="98">
        <v>0</v>
      </c>
      <c r="G235" s="99">
        <f t="shared" si="141"/>
        <v>6891951.3300000001</v>
      </c>
      <c r="H235" s="98">
        <f t="shared" si="142"/>
        <v>270</v>
      </c>
    </row>
    <row r="236" spans="1:8" s="73" customFormat="1" ht="11.25" customHeight="1" outlineLevel="2" x14ac:dyDescent="0.2">
      <c r="A236" s="94"/>
      <c r="B236" s="79" t="s">
        <v>143</v>
      </c>
      <c r="C236" s="95">
        <v>7136679.9199999999</v>
      </c>
      <c r="D236" s="96">
        <v>279</v>
      </c>
      <c r="E236" s="97">
        <v>0</v>
      </c>
      <c r="F236" s="98">
        <v>0</v>
      </c>
      <c r="G236" s="99">
        <f t="shared" si="141"/>
        <v>7136679.9199999999</v>
      </c>
      <c r="H236" s="98">
        <f t="shared" si="142"/>
        <v>279</v>
      </c>
    </row>
    <row r="237" spans="1:8" s="73" customFormat="1" ht="11.25" customHeight="1" outlineLevel="2" x14ac:dyDescent="0.2">
      <c r="A237" s="94"/>
      <c r="B237" s="79" t="s">
        <v>150</v>
      </c>
      <c r="C237" s="95">
        <v>7136679.9199999999</v>
      </c>
      <c r="D237" s="96">
        <v>279</v>
      </c>
      <c r="E237" s="97">
        <v>0</v>
      </c>
      <c r="F237" s="98">
        <v>0</v>
      </c>
      <c r="G237" s="99">
        <f t="shared" si="141"/>
        <v>7136679.9199999999</v>
      </c>
      <c r="H237" s="98">
        <f t="shared" si="142"/>
        <v>279</v>
      </c>
    </row>
    <row r="238" spans="1:8" s="73" customFormat="1" ht="11.25" customHeight="1" outlineLevel="2" x14ac:dyDescent="0.2">
      <c r="A238" s="94"/>
      <c r="B238" s="79" t="s">
        <v>144</v>
      </c>
      <c r="C238" s="95">
        <v>7136679.9199999999</v>
      </c>
      <c r="D238" s="96">
        <v>279</v>
      </c>
      <c r="E238" s="97">
        <v>403358.11</v>
      </c>
      <c r="F238" s="98">
        <v>440</v>
      </c>
      <c r="G238" s="99">
        <f t="shared" si="141"/>
        <v>7540038.0300000003</v>
      </c>
      <c r="H238" s="98">
        <f t="shared" si="142"/>
        <v>719</v>
      </c>
    </row>
    <row r="239" spans="1:8" s="73" customFormat="1" ht="11.25" customHeight="1" outlineLevel="2" x14ac:dyDescent="0.2">
      <c r="A239" s="94"/>
      <c r="B239" s="100" t="s">
        <v>145</v>
      </c>
      <c r="C239" s="101">
        <v>7136679.9199999999</v>
      </c>
      <c r="D239" s="102">
        <v>279</v>
      </c>
      <c r="E239" s="97">
        <v>0</v>
      </c>
      <c r="F239" s="98">
        <v>0</v>
      </c>
      <c r="G239" s="99">
        <f t="shared" ref="G239" si="143">C239+E239</f>
        <v>7136679.9199999999</v>
      </c>
      <c r="H239" s="98">
        <f t="shared" ref="H239" si="144">D239+F239</f>
        <v>279</v>
      </c>
    </row>
    <row r="240" spans="1:8" s="73" customFormat="1" ht="11.25" customHeight="1" outlineLevel="2" x14ac:dyDescent="0.2">
      <c r="A240" s="94"/>
      <c r="B240" s="79" t="s">
        <v>146</v>
      </c>
      <c r="C240" s="95">
        <v>7136679.9199999999</v>
      </c>
      <c r="D240" s="96">
        <v>279</v>
      </c>
      <c r="E240" s="97">
        <v>0</v>
      </c>
      <c r="F240" s="98">
        <v>0</v>
      </c>
      <c r="G240" s="99">
        <f t="shared" si="141"/>
        <v>7136679.9199999999</v>
      </c>
      <c r="H240" s="98">
        <f t="shared" si="142"/>
        <v>279</v>
      </c>
    </row>
    <row r="241" spans="1:8" s="73" customFormat="1" ht="11.25" customHeight="1" outlineLevel="2" x14ac:dyDescent="0.2">
      <c r="A241" s="94"/>
      <c r="B241" s="79" t="s">
        <v>147</v>
      </c>
      <c r="C241" s="95">
        <v>7136679.9199999999</v>
      </c>
      <c r="D241" s="96">
        <v>279</v>
      </c>
      <c r="E241" s="97">
        <v>0</v>
      </c>
      <c r="F241" s="98">
        <v>0</v>
      </c>
      <c r="G241" s="99">
        <f t="shared" si="141"/>
        <v>7136679.9199999999</v>
      </c>
      <c r="H241" s="98">
        <f t="shared" si="142"/>
        <v>279</v>
      </c>
    </row>
    <row r="242" spans="1:8" s="73" customFormat="1" ht="11.25" customHeight="1" outlineLevel="2" x14ac:dyDescent="0.2">
      <c r="A242" s="94"/>
      <c r="B242" s="79" t="s">
        <v>148</v>
      </c>
      <c r="C242" s="95">
        <v>7085520.8799999999</v>
      </c>
      <c r="D242" s="96">
        <v>277</v>
      </c>
      <c r="E242" s="97">
        <v>0</v>
      </c>
      <c r="F242" s="98">
        <v>0</v>
      </c>
      <c r="G242" s="99">
        <f t="shared" si="141"/>
        <v>7085520.8799999999</v>
      </c>
      <c r="H242" s="98">
        <f t="shared" si="142"/>
        <v>277</v>
      </c>
    </row>
    <row r="243" spans="1:8" s="73" customFormat="1" ht="13.5" customHeight="1" x14ac:dyDescent="0.2">
      <c r="A243" s="72" t="s">
        <v>182</v>
      </c>
      <c r="B243" s="181" t="s">
        <v>32</v>
      </c>
      <c r="C243" s="182"/>
      <c r="D243" s="182"/>
      <c r="E243" s="182"/>
      <c r="F243" s="182"/>
      <c r="G243" s="182"/>
      <c r="H243" s="183"/>
    </row>
    <row r="244" spans="1:8" s="73" customFormat="1" ht="11.25" customHeight="1" outlineLevel="1" x14ac:dyDescent="0.2">
      <c r="A244" s="74"/>
      <c r="B244" s="75" t="s">
        <v>163</v>
      </c>
      <c r="C244" s="91">
        <f>SUM(C245:C256)</f>
        <v>61468000</v>
      </c>
      <c r="D244" s="92">
        <f t="shared" ref="D244" si="145">SUM(D245:D256)</f>
        <v>2397</v>
      </c>
      <c r="E244" s="93">
        <f t="shared" ref="E244" si="146">SUM(E245:E256)</f>
        <v>1411338.05</v>
      </c>
      <c r="F244" s="92">
        <f t="shared" ref="F244" si="147">SUM(F245:F256)</f>
        <v>174</v>
      </c>
      <c r="G244" s="91">
        <f t="shared" ref="G244" si="148">SUM(G245:G256)</f>
        <v>62879338.049999997</v>
      </c>
      <c r="H244" s="92">
        <f t="shared" ref="H244" si="149">SUM(H245:H256)</f>
        <v>2571</v>
      </c>
    </row>
    <row r="245" spans="1:8" s="73" customFormat="1" ht="11.25" customHeight="1" outlineLevel="2" x14ac:dyDescent="0.2">
      <c r="A245" s="94"/>
      <c r="B245" s="79" t="s">
        <v>138</v>
      </c>
      <c r="C245" s="95">
        <v>5128744.26</v>
      </c>
      <c r="D245" s="96">
        <v>200</v>
      </c>
      <c r="E245" s="97">
        <v>0</v>
      </c>
      <c r="F245" s="98">
        <v>0</v>
      </c>
      <c r="G245" s="99">
        <f>C245+E245</f>
        <v>5128744.26</v>
      </c>
      <c r="H245" s="98">
        <f>D245+F245</f>
        <v>200</v>
      </c>
    </row>
    <row r="246" spans="1:8" s="73" customFormat="1" ht="11.25" customHeight="1" outlineLevel="2" x14ac:dyDescent="0.2">
      <c r="A246" s="94"/>
      <c r="B246" s="79" t="s">
        <v>139</v>
      </c>
      <c r="C246" s="95">
        <v>5128744.26</v>
      </c>
      <c r="D246" s="96">
        <v>200</v>
      </c>
      <c r="E246" s="97">
        <v>0</v>
      </c>
      <c r="F246" s="98">
        <v>0</v>
      </c>
      <c r="G246" s="99">
        <f t="shared" ref="G246:G256" si="150">C246+E246</f>
        <v>5128744.26</v>
      </c>
      <c r="H246" s="98">
        <f t="shared" ref="H246:H256" si="151">D246+F246</f>
        <v>200</v>
      </c>
    </row>
    <row r="247" spans="1:8" s="73" customFormat="1" ht="11.25" customHeight="1" outlineLevel="2" x14ac:dyDescent="0.2">
      <c r="A247" s="94"/>
      <c r="B247" s="79" t="s">
        <v>140</v>
      </c>
      <c r="C247" s="95">
        <v>5128744.26</v>
      </c>
      <c r="D247" s="96">
        <v>200</v>
      </c>
      <c r="E247" s="97">
        <v>0</v>
      </c>
      <c r="F247" s="98">
        <v>0</v>
      </c>
      <c r="G247" s="99">
        <f t="shared" si="150"/>
        <v>5128744.26</v>
      </c>
      <c r="H247" s="98">
        <f t="shared" si="151"/>
        <v>200</v>
      </c>
    </row>
    <row r="248" spans="1:8" s="73" customFormat="1" ht="11.25" customHeight="1" outlineLevel="2" x14ac:dyDescent="0.2">
      <c r="A248" s="94"/>
      <c r="B248" s="79" t="s">
        <v>141</v>
      </c>
      <c r="C248" s="95">
        <v>5128744.26</v>
      </c>
      <c r="D248" s="96">
        <v>200</v>
      </c>
      <c r="E248" s="97">
        <v>0</v>
      </c>
      <c r="F248" s="98">
        <v>0</v>
      </c>
      <c r="G248" s="99">
        <f t="shared" si="150"/>
        <v>5128744.26</v>
      </c>
      <c r="H248" s="98">
        <f t="shared" si="151"/>
        <v>200</v>
      </c>
    </row>
    <row r="249" spans="1:8" s="73" customFormat="1" ht="11.25" customHeight="1" outlineLevel="2" x14ac:dyDescent="0.2">
      <c r="A249" s="94"/>
      <c r="B249" s="79" t="s">
        <v>142</v>
      </c>
      <c r="C249" s="95">
        <v>5128744.26</v>
      </c>
      <c r="D249" s="96">
        <v>200</v>
      </c>
      <c r="E249" s="97">
        <v>0</v>
      </c>
      <c r="F249" s="98">
        <v>0</v>
      </c>
      <c r="G249" s="99">
        <f t="shared" si="150"/>
        <v>5128744.26</v>
      </c>
      <c r="H249" s="98">
        <f t="shared" si="151"/>
        <v>200</v>
      </c>
    </row>
    <row r="250" spans="1:8" s="73" customFormat="1" ht="11.25" customHeight="1" outlineLevel="2" x14ac:dyDescent="0.2">
      <c r="A250" s="94"/>
      <c r="B250" s="79" t="s">
        <v>143</v>
      </c>
      <c r="C250" s="95">
        <v>5128744.26</v>
      </c>
      <c r="D250" s="96">
        <v>200</v>
      </c>
      <c r="E250" s="97">
        <v>0</v>
      </c>
      <c r="F250" s="98">
        <v>0</v>
      </c>
      <c r="G250" s="99">
        <f t="shared" si="150"/>
        <v>5128744.26</v>
      </c>
      <c r="H250" s="98">
        <f t="shared" si="151"/>
        <v>200</v>
      </c>
    </row>
    <row r="251" spans="1:8" s="73" customFormat="1" ht="11.25" customHeight="1" outlineLevel="2" x14ac:dyDescent="0.2">
      <c r="A251" s="94"/>
      <c r="B251" s="79" t="s">
        <v>150</v>
      </c>
      <c r="C251" s="95">
        <v>5128744.26</v>
      </c>
      <c r="D251" s="96">
        <v>200</v>
      </c>
      <c r="E251" s="97">
        <v>0</v>
      </c>
      <c r="F251" s="98">
        <v>0</v>
      </c>
      <c r="G251" s="99">
        <f t="shared" si="150"/>
        <v>5128744.26</v>
      </c>
      <c r="H251" s="98">
        <f t="shared" si="151"/>
        <v>200</v>
      </c>
    </row>
    <row r="252" spans="1:8" s="73" customFormat="1" ht="11.25" customHeight="1" outlineLevel="2" x14ac:dyDescent="0.2">
      <c r="A252" s="94"/>
      <c r="B252" s="79" t="s">
        <v>144</v>
      </c>
      <c r="C252" s="95">
        <v>5128744.26</v>
      </c>
      <c r="D252" s="96">
        <v>200</v>
      </c>
      <c r="E252" s="97">
        <v>1411338.05</v>
      </c>
      <c r="F252" s="98">
        <v>174</v>
      </c>
      <c r="G252" s="99">
        <f t="shared" si="150"/>
        <v>6540082.3099999996</v>
      </c>
      <c r="H252" s="98">
        <f t="shared" si="151"/>
        <v>374</v>
      </c>
    </row>
    <row r="253" spans="1:8" s="73" customFormat="1" ht="11.25" customHeight="1" outlineLevel="2" x14ac:dyDescent="0.2">
      <c r="A253" s="94"/>
      <c r="B253" s="100" t="s">
        <v>145</v>
      </c>
      <c r="C253" s="101">
        <v>5128744.26</v>
      </c>
      <c r="D253" s="102">
        <v>200</v>
      </c>
      <c r="E253" s="97">
        <v>0</v>
      </c>
      <c r="F253" s="98">
        <v>0</v>
      </c>
      <c r="G253" s="99">
        <f t="shared" ref="G253" si="152">C253+E253</f>
        <v>5128744.26</v>
      </c>
      <c r="H253" s="98">
        <f t="shared" ref="H253" si="153">D253+F253</f>
        <v>200</v>
      </c>
    </row>
    <row r="254" spans="1:8" s="73" customFormat="1" ht="11.25" customHeight="1" outlineLevel="2" x14ac:dyDescent="0.2">
      <c r="A254" s="94"/>
      <c r="B254" s="79" t="s">
        <v>146</v>
      </c>
      <c r="C254" s="95">
        <v>5128744.26</v>
      </c>
      <c r="D254" s="96">
        <v>200</v>
      </c>
      <c r="E254" s="97">
        <v>0</v>
      </c>
      <c r="F254" s="98">
        <v>0</v>
      </c>
      <c r="G254" s="99">
        <f t="shared" si="150"/>
        <v>5128744.26</v>
      </c>
      <c r="H254" s="98">
        <f t="shared" si="151"/>
        <v>200</v>
      </c>
    </row>
    <row r="255" spans="1:8" s="73" customFormat="1" ht="11.25" customHeight="1" outlineLevel="2" x14ac:dyDescent="0.2">
      <c r="A255" s="94"/>
      <c r="B255" s="79" t="s">
        <v>147</v>
      </c>
      <c r="C255" s="95">
        <v>5128744.26</v>
      </c>
      <c r="D255" s="96">
        <v>200</v>
      </c>
      <c r="E255" s="97">
        <v>0</v>
      </c>
      <c r="F255" s="98">
        <v>0</v>
      </c>
      <c r="G255" s="99">
        <f t="shared" si="150"/>
        <v>5128744.26</v>
      </c>
      <c r="H255" s="98">
        <f t="shared" si="151"/>
        <v>200</v>
      </c>
    </row>
    <row r="256" spans="1:8" s="73" customFormat="1" ht="11.25" customHeight="1" outlineLevel="2" x14ac:dyDescent="0.2">
      <c r="A256" s="94"/>
      <c r="B256" s="79" t="s">
        <v>148</v>
      </c>
      <c r="C256" s="95">
        <v>5051813.1399999997</v>
      </c>
      <c r="D256" s="96">
        <v>197</v>
      </c>
      <c r="E256" s="97">
        <v>0</v>
      </c>
      <c r="F256" s="98">
        <v>0</v>
      </c>
      <c r="G256" s="99">
        <f t="shared" si="150"/>
        <v>5051813.1399999997</v>
      </c>
      <c r="H256" s="98">
        <f t="shared" si="151"/>
        <v>197</v>
      </c>
    </row>
    <row r="257" spans="1:8" s="73" customFormat="1" ht="12.75" customHeight="1" x14ac:dyDescent="0.2">
      <c r="A257" s="72" t="s">
        <v>183</v>
      </c>
      <c r="B257" s="181" t="s">
        <v>33</v>
      </c>
      <c r="C257" s="182"/>
      <c r="D257" s="182"/>
      <c r="E257" s="182"/>
      <c r="F257" s="182"/>
      <c r="G257" s="182"/>
      <c r="H257" s="183"/>
    </row>
    <row r="258" spans="1:8" s="73" customFormat="1" ht="11.25" customHeight="1" outlineLevel="1" x14ac:dyDescent="0.2">
      <c r="A258" s="74"/>
      <c r="B258" s="75" t="s">
        <v>163</v>
      </c>
      <c r="C258" s="91">
        <f>SUM(C259:C270)</f>
        <v>180310644.87</v>
      </c>
      <c r="D258" s="92">
        <f t="shared" ref="D258" si="154">SUM(D259:D270)</f>
        <v>7574</v>
      </c>
      <c r="E258" s="93">
        <f t="shared" ref="E258" si="155">SUM(E259:E270)</f>
        <v>-15022272</v>
      </c>
      <c r="F258" s="92">
        <f t="shared" ref="F258" si="156">SUM(F259:F270)</f>
        <v>-626</v>
      </c>
      <c r="G258" s="91">
        <f t="shared" ref="G258" si="157">SUM(G259:G270)</f>
        <v>165288372.87</v>
      </c>
      <c r="H258" s="92">
        <f t="shared" ref="H258" si="158">SUM(H259:H270)</f>
        <v>6948</v>
      </c>
    </row>
    <row r="259" spans="1:8" s="73" customFormat="1" ht="11.25" customHeight="1" outlineLevel="2" x14ac:dyDescent="0.2">
      <c r="A259" s="94"/>
      <c r="B259" s="79" t="s">
        <v>138</v>
      </c>
      <c r="C259" s="95">
        <v>10870312.07</v>
      </c>
      <c r="D259" s="96">
        <v>452</v>
      </c>
      <c r="E259" s="97">
        <v>0</v>
      </c>
      <c r="F259" s="98">
        <v>0</v>
      </c>
      <c r="G259" s="99">
        <f>C259+E259</f>
        <v>10870312.07</v>
      </c>
      <c r="H259" s="98">
        <f>D259+F259</f>
        <v>452</v>
      </c>
    </row>
    <row r="260" spans="1:8" s="73" customFormat="1" ht="11.25" customHeight="1" outlineLevel="2" x14ac:dyDescent="0.2">
      <c r="A260" s="94"/>
      <c r="B260" s="79" t="s">
        <v>139</v>
      </c>
      <c r="C260" s="95">
        <v>13264722.84</v>
      </c>
      <c r="D260" s="96">
        <v>524</v>
      </c>
      <c r="E260" s="97">
        <v>-1806461.67</v>
      </c>
      <c r="F260" s="98">
        <v>-76</v>
      </c>
      <c r="G260" s="99">
        <f t="shared" ref="G260:G270" si="159">C260+E260</f>
        <v>11458261.17</v>
      </c>
      <c r="H260" s="98">
        <f t="shared" ref="H260:H270" si="160">D260+F260</f>
        <v>448</v>
      </c>
    </row>
    <row r="261" spans="1:8" s="73" customFormat="1" ht="11.25" customHeight="1" outlineLevel="2" x14ac:dyDescent="0.2">
      <c r="A261" s="94"/>
      <c r="B261" s="79" t="s">
        <v>140</v>
      </c>
      <c r="C261" s="95">
        <v>15622295.02</v>
      </c>
      <c r="D261" s="96">
        <v>660</v>
      </c>
      <c r="E261" s="97">
        <v>-910882.74</v>
      </c>
      <c r="F261" s="98">
        <v>-38</v>
      </c>
      <c r="G261" s="99">
        <f t="shared" si="159"/>
        <v>14711412.279999999</v>
      </c>
      <c r="H261" s="98">
        <f t="shared" si="160"/>
        <v>622</v>
      </c>
    </row>
    <row r="262" spans="1:8" s="73" customFormat="1" ht="11.25" customHeight="1" outlineLevel="2" x14ac:dyDescent="0.2">
      <c r="A262" s="94"/>
      <c r="B262" s="79" t="s">
        <v>141</v>
      </c>
      <c r="C262" s="95">
        <v>15622295.02</v>
      </c>
      <c r="D262" s="96">
        <v>660</v>
      </c>
      <c r="E262" s="97">
        <v>-841743.1</v>
      </c>
      <c r="F262" s="98">
        <v>-35</v>
      </c>
      <c r="G262" s="99">
        <f t="shared" si="159"/>
        <v>14780551.92</v>
      </c>
      <c r="H262" s="98">
        <f t="shared" si="160"/>
        <v>625</v>
      </c>
    </row>
    <row r="263" spans="1:8" s="73" customFormat="1" ht="11.25" customHeight="1" outlineLevel="2" x14ac:dyDescent="0.2">
      <c r="A263" s="94"/>
      <c r="B263" s="79" t="s">
        <v>142</v>
      </c>
      <c r="C263" s="95">
        <v>15622295.02</v>
      </c>
      <c r="D263" s="96">
        <v>660</v>
      </c>
      <c r="E263" s="97">
        <v>-3143372.36</v>
      </c>
      <c r="F263" s="98">
        <v>-131</v>
      </c>
      <c r="G263" s="99">
        <f t="shared" si="159"/>
        <v>12478922.66</v>
      </c>
      <c r="H263" s="98">
        <f t="shared" si="160"/>
        <v>529</v>
      </c>
    </row>
    <row r="264" spans="1:8" s="73" customFormat="1" ht="11.25" customHeight="1" outlineLevel="2" x14ac:dyDescent="0.2">
      <c r="A264" s="94"/>
      <c r="B264" s="79" t="s">
        <v>143</v>
      </c>
      <c r="C264" s="95">
        <v>15622295.02</v>
      </c>
      <c r="D264" s="96">
        <v>660</v>
      </c>
      <c r="E264" s="97">
        <v>-2619001.21</v>
      </c>
      <c r="F264" s="98">
        <v>-109</v>
      </c>
      <c r="G264" s="99">
        <f t="shared" si="159"/>
        <v>13003293.810000001</v>
      </c>
      <c r="H264" s="98">
        <f t="shared" si="160"/>
        <v>551</v>
      </c>
    </row>
    <row r="265" spans="1:8" s="73" customFormat="1" ht="11.25" customHeight="1" outlineLevel="2" x14ac:dyDescent="0.2">
      <c r="A265" s="94"/>
      <c r="B265" s="79" t="s">
        <v>150</v>
      </c>
      <c r="C265" s="95">
        <v>15622295.02</v>
      </c>
      <c r="D265" s="96">
        <v>660</v>
      </c>
      <c r="E265" s="97">
        <v>-2914846.27</v>
      </c>
      <c r="F265" s="98">
        <v>-121</v>
      </c>
      <c r="G265" s="99">
        <f t="shared" si="159"/>
        <v>12707448.75</v>
      </c>
      <c r="H265" s="98">
        <f t="shared" si="160"/>
        <v>539</v>
      </c>
    </row>
    <row r="266" spans="1:8" s="73" customFormat="1" ht="11.25" customHeight="1" outlineLevel="2" x14ac:dyDescent="0.2">
      <c r="A266" s="94"/>
      <c r="B266" s="79" t="s">
        <v>144</v>
      </c>
      <c r="C266" s="95">
        <v>15622295.02</v>
      </c>
      <c r="D266" s="96">
        <v>660</v>
      </c>
      <c r="E266" s="97">
        <v>-2785964.65</v>
      </c>
      <c r="F266" s="98">
        <v>-116</v>
      </c>
      <c r="G266" s="99">
        <f t="shared" si="159"/>
        <v>12836330.369999999</v>
      </c>
      <c r="H266" s="98">
        <f t="shared" si="160"/>
        <v>544</v>
      </c>
    </row>
    <row r="267" spans="1:8" s="73" customFormat="1" ht="11.25" customHeight="1" outlineLevel="2" x14ac:dyDescent="0.2">
      <c r="A267" s="94"/>
      <c r="B267" s="100" t="s">
        <v>145</v>
      </c>
      <c r="C267" s="101">
        <v>15622295.02</v>
      </c>
      <c r="D267" s="102">
        <v>660</v>
      </c>
      <c r="E267" s="97">
        <v>0</v>
      </c>
      <c r="F267" s="98">
        <v>0</v>
      </c>
      <c r="G267" s="99">
        <f t="shared" ref="G267" si="161">C267+E267</f>
        <v>15622295.02</v>
      </c>
      <c r="H267" s="98">
        <f t="shared" ref="H267" si="162">D267+F267</f>
        <v>660</v>
      </c>
    </row>
    <row r="268" spans="1:8" s="73" customFormat="1" ht="11.25" customHeight="1" outlineLevel="2" x14ac:dyDescent="0.2">
      <c r="A268" s="94"/>
      <c r="B268" s="79" t="s">
        <v>146</v>
      </c>
      <c r="C268" s="95">
        <v>15622295.02</v>
      </c>
      <c r="D268" s="96">
        <v>660</v>
      </c>
      <c r="E268" s="97">
        <v>0</v>
      </c>
      <c r="F268" s="98">
        <v>0</v>
      </c>
      <c r="G268" s="99">
        <f t="shared" si="159"/>
        <v>15622295.02</v>
      </c>
      <c r="H268" s="98">
        <f t="shared" si="160"/>
        <v>660</v>
      </c>
    </row>
    <row r="269" spans="1:8" s="73" customFormat="1" ht="11.25" customHeight="1" outlineLevel="2" x14ac:dyDescent="0.2">
      <c r="A269" s="94"/>
      <c r="B269" s="79" t="s">
        <v>147</v>
      </c>
      <c r="C269" s="95">
        <v>15622295.02</v>
      </c>
      <c r="D269" s="96">
        <v>660</v>
      </c>
      <c r="E269" s="97">
        <v>0</v>
      </c>
      <c r="F269" s="98">
        <v>0</v>
      </c>
      <c r="G269" s="99">
        <f t="shared" si="159"/>
        <v>15622295.02</v>
      </c>
      <c r="H269" s="98">
        <f t="shared" si="160"/>
        <v>660</v>
      </c>
    </row>
    <row r="270" spans="1:8" s="73" customFormat="1" ht="11.25" customHeight="1" outlineLevel="2" x14ac:dyDescent="0.2">
      <c r="A270" s="94"/>
      <c r="B270" s="79" t="s">
        <v>148</v>
      </c>
      <c r="C270" s="95">
        <v>15574954.779999999</v>
      </c>
      <c r="D270" s="96">
        <v>658</v>
      </c>
      <c r="E270" s="97">
        <v>0</v>
      </c>
      <c r="F270" s="98">
        <v>0</v>
      </c>
      <c r="G270" s="99">
        <f t="shared" si="159"/>
        <v>15574954.779999999</v>
      </c>
      <c r="H270" s="98">
        <f t="shared" si="160"/>
        <v>658</v>
      </c>
    </row>
    <row r="271" spans="1:8" s="73" customFormat="1" ht="13.5" customHeight="1" x14ac:dyDescent="0.2">
      <c r="A271" s="72" t="s">
        <v>184</v>
      </c>
      <c r="B271" s="181" t="s">
        <v>35</v>
      </c>
      <c r="C271" s="182"/>
      <c r="D271" s="182"/>
      <c r="E271" s="182"/>
      <c r="F271" s="182"/>
      <c r="G271" s="182"/>
      <c r="H271" s="183"/>
    </row>
    <row r="272" spans="1:8" s="73" customFormat="1" ht="11.25" customHeight="1" outlineLevel="1" x14ac:dyDescent="0.2">
      <c r="A272" s="74"/>
      <c r="B272" s="75" t="s">
        <v>163</v>
      </c>
      <c r="C272" s="91">
        <f>SUM(C273:C284)</f>
        <v>59860229.75</v>
      </c>
      <c r="D272" s="92">
        <f t="shared" ref="D272" si="163">SUM(D273:D284)</f>
        <v>2668</v>
      </c>
      <c r="E272" s="93">
        <f t="shared" ref="E272" si="164">SUM(E273:E284)</f>
        <v>578283.26</v>
      </c>
      <c r="F272" s="92">
        <f t="shared" ref="F272" si="165">SUM(F273:F284)</f>
        <v>24</v>
      </c>
      <c r="G272" s="91">
        <f t="shared" ref="G272" si="166">SUM(G273:G284)</f>
        <v>60438513.009999998</v>
      </c>
      <c r="H272" s="92">
        <f t="shared" ref="H272" si="167">SUM(H273:H284)</f>
        <v>2692</v>
      </c>
    </row>
    <row r="273" spans="1:8" s="73" customFormat="1" ht="11.25" customHeight="1" outlineLevel="2" x14ac:dyDescent="0.2">
      <c r="A273" s="94"/>
      <c r="B273" s="79" t="s">
        <v>138</v>
      </c>
      <c r="C273" s="95">
        <v>4863076.57</v>
      </c>
      <c r="D273" s="96">
        <v>190</v>
      </c>
      <c r="E273" s="97">
        <v>0</v>
      </c>
      <c r="F273" s="98">
        <v>0</v>
      </c>
      <c r="G273" s="99">
        <f>C273+E273</f>
        <v>4863076.57</v>
      </c>
      <c r="H273" s="98">
        <f>D273+F273</f>
        <v>190</v>
      </c>
    </row>
    <row r="274" spans="1:8" s="73" customFormat="1" ht="11.25" customHeight="1" outlineLevel="2" x14ac:dyDescent="0.2">
      <c r="A274" s="94"/>
      <c r="B274" s="79" t="s">
        <v>139</v>
      </c>
      <c r="C274" s="95">
        <v>4878575</v>
      </c>
      <c r="D274" s="96">
        <v>219</v>
      </c>
      <c r="E274" s="97">
        <v>0</v>
      </c>
      <c r="F274" s="98">
        <v>0</v>
      </c>
      <c r="G274" s="99">
        <f t="shared" ref="G274:G284" si="168">C274+E274</f>
        <v>4878575</v>
      </c>
      <c r="H274" s="98">
        <f t="shared" ref="H274:H284" si="169">D274+F274</f>
        <v>219</v>
      </c>
    </row>
    <row r="275" spans="1:8" s="73" customFormat="1" ht="11.25" customHeight="1" outlineLevel="2" x14ac:dyDescent="0.2">
      <c r="A275" s="94"/>
      <c r="B275" s="79" t="s">
        <v>140</v>
      </c>
      <c r="C275" s="95">
        <v>4878575</v>
      </c>
      <c r="D275" s="96">
        <v>219</v>
      </c>
      <c r="E275" s="97">
        <v>0</v>
      </c>
      <c r="F275" s="98">
        <v>0</v>
      </c>
      <c r="G275" s="99">
        <f t="shared" si="168"/>
        <v>4878575</v>
      </c>
      <c r="H275" s="98">
        <f t="shared" si="169"/>
        <v>219</v>
      </c>
    </row>
    <row r="276" spans="1:8" s="73" customFormat="1" ht="11.25" customHeight="1" outlineLevel="2" x14ac:dyDescent="0.2">
      <c r="A276" s="94"/>
      <c r="B276" s="79" t="s">
        <v>141</v>
      </c>
      <c r="C276" s="95">
        <v>4878575</v>
      </c>
      <c r="D276" s="96">
        <v>219</v>
      </c>
      <c r="E276" s="97">
        <v>0</v>
      </c>
      <c r="F276" s="98">
        <v>0</v>
      </c>
      <c r="G276" s="99">
        <f t="shared" si="168"/>
        <v>4878575</v>
      </c>
      <c r="H276" s="98">
        <f t="shared" si="169"/>
        <v>219</v>
      </c>
    </row>
    <row r="277" spans="1:8" s="73" customFormat="1" ht="11.25" customHeight="1" outlineLevel="2" x14ac:dyDescent="0.2">
      <c r="A277" s="94"/>
      <c r="B277" s="79" t="s">
        <v>142</v>
      </c>
      <c r="C277" s="95">
        <v>4878575</v>
      </c>
      <c r="D277" s="96">
        <v>219</v>
      </c>
      <c r="E277" s="97">
        <v>0</v>
      </c>
      <c r="F277" s="98">
        <v>0</v>
      </c>
      <c r="G277" s="99">
        <f t="shared" si="168"/>
        <v>4878575</v>
      </c>
      <c r="H277" s="98">
        <f t="shared" si="169"/>
        <v>219</v>
      </c>
    </row>
    <row r="278" spans="1:8" s="73" customFormat="1" ht="11.25" customHeight="1" outlineLevel="2" x14ac:dyDescent="0.2">
      <c r="A278" s="94"/>
      <c r="B278" s="79" t="s">
        <v>143</v>
      </c>
      <c r="C278" s="95">
        <v>5068979.03</v>
      </c>
      <c r="D278" s="96">
        <v>229</v>
      </c>
      <c r="E278" s="97">
        <v>0</v>
      </c>
      <c r="F278" s="98">
        <v>0</v>
      </c>
      <c r="G278" s="99">
        <f t="shared" si="168"/>
        <v>5068979.03</v>
      </c>
      <c r="H278" s="98">
        <f t="shared" si="169"/>
        <v>229</v>
      </c>
    </row>
    <row r="279" spans="1:8" s="73" customFormat="1" ht="11.25" customHeight="1" outlineLevel="2" x14ac:dyDescent="0.2">
      <c r="A279" s="94"/>
      <c r="B279" s="79" t="s">
        <v>150</v>
      </c>
      <c r="C279" s="95">
        <v>5068979.03</v>
      </c>
      <c r="D279" s="96">
        <v>229</v>
      </c>
      <c r="E279" s="97">
        <v>0</v>
      </c>
      <c r="F279" s="98">
        <v>0</v>
      </c>
      <c r="G279" s="99">
        <f t="shared" si="168"/>
        <v>5068979.03</v>
      </c>
      <c r="H279" s="98">
        <f t="shared" si="169"/>
        <v>229</v>
      </c>
    </row>
    <row r="280" spans="1:8" s="73" customFormat="1" ht="11.25" customHeight="1" outlineLevel="2" x14ac:dyDescent="0.2">
      <c r="A280" s="94"/>
      <c r="B280" s="79" t="s">
        <v>144</v>
      </c>
      <c r="C280" s="95">
        <v>5068979.03</v>
      </c>
      <c r="D280" s="96">
        <v>229</v>
      </c>
      <c r="E280" s="97">
        <v>578283.26</v>
      </c>
      <c r="F280" s="98">
        <v>24</v>
      </c>
      <c r="G280" s="99">
        <f t="shared" si="168"/>
        <v>5647262.29</v>
      </c>
      <c r="H280" s="98">
        <f t="shared" si="169"/>
        <v>253</v>
      </c>
    </row>
    <row r="281" spans="1:8" s="73" customFormat="1" ht="11.25" customHeight="1" outlineLevel="2" x14ac:dyDescent="0.2">
      <c r="A281" s="94"/>
      <c r="B281" s="100" t="s">
        <v>145</v>
      </c>
      <c r="C281" s="101">
        <v>5068979.03</v>
      </c>
      <c r="D281" s="102">
        <v>229</v>
      </c>
      <c r="E281" s="97">
        <v>0</v>
      </c>
      <c r="F281" s="98">
        <v>0</v>
      </c>
      <c r="G281" s="99">
        <f t="shared" ref="G281" si="170">C281+E281</f>
        <v>5068979.03</v>
      </c>
      <c r="H281" s="98">
        <f t="shared" ref="H281" si="171">D281+F281</f>
        <v>229</v>
      </c>
    </row>
    <row r="282" spans="1:8" s="73" customFormat="1" ht="11.25" customHeight="1" outlineLevel="2" x14ac:dyDescent="0.2">
      <c r="A282" s="94"/>
      <c r="B282" s="79" t="s">
        <v>146</v>
      </c>
      <c r="C282" s="95">
        <v>5068979.03</v>
      </c>
      <c r="D282" s="96">
        <v>229</v>
      </c>
      <c r="E282" s="97">
        <v>0</v>
      </c>
      <c r="F282" s="98">
        <v>0</v>
      </c>
      <c r="G282" s="99">
        <f t="shared" si="168"/>
        <v>5068979.03</v>
      </c>
      <c r="H282" s="98">
        <f t="shared" si="169"/>
        <v>229</v>
      </c>
    </row>
    <row r="283" spans="1:8" s="73" customFormat="1" ht="11.25" customHeight="1" outlineLevel="2" x14ac:dyDescent="0.2">
      <c r="A283" s="94"/>
      <c r="B283" s="79" t="s">
        <v>147</v>
      </c>
      <c r="C283" s="95">
        <v>5068979.03</v>
      </c>
      <c r="D283" s="96">
        <v>229</v>
      </c>
      <c r="E283" s="97">
        <v>0</v>
      </c>
      <c r="F283" s="98">
        <v>0</v>
      </c>
      <c r="G283" s="99">
        <f t="shared" si="168"/>
        <v>5068979.03</v>
      </c>
      <c r="H283" s="98">
        <f t="shared" si="169"/>
        <v>229</v>
      </c>
    </row>
    <row r="284" spans="1:8" s="73" customFormat="1" ht="11.25" customHeight="1" outlineLevel="2" x14ac:dyDescent="0.2">
      <c r="A284" s="94"/>
      <c r="B284" s="79" t="s">
        <v>148</v>
      </c>
      <c r="C284" s="95">
        <v>5068979</v>
      </c>
      <c r="D284" s="96">
        <v>228</v>
      </c>
      <c r="E284" s="97">
        <v>0</v>
      </c>
      <c r="F284" s="98">
        <v>0</v>
      </c>
      <c r="G284" s="99">
        <f t="shared" si="168"/>
        <v>5068979</v>
      </c>
      <c r="H284" s="98">
        <f t="shared" si="169"/>
        <v>228</v>
      </c>
    </row>
    <row r="285" spans="1:8" s="73" customFormat="1" ht="12.75" customHeight="1" x14ac:dyDescent="0.2">
      <c r="A285" s="72" t="s">
        <v>185</v>
      </c>
      <c r="B285" s="181" t="s">
        <v>36</v>
      </c>
      <c r="C285" s="182"/>
      <c r="D285" s="182"/>
      <c r="E285" s="182"/>
      <c r="F285" s="182"/>
      <c r="G285" s="182"/>
      <c r="H285" s="183"/>
    </row>
    <row r="286" spans="1:8" s="73" customFormat="1" ht="11.25" customHeight="1" outlineLevel="1" x14ac:dyDescent="0.2">
      <c r="A286" s="74"/>
      <c r="B286" s="75" t="s">
        <v>163</v>
      </c>
      <c r="C286" s="91">
        <f>SUM(C287:C298)</f>
        <v>53803000</v>
      </c>
      <c r="D286" s="92">
        <f t="shared" ref="D286" si="172">SUM(D287:D298)</f>
        <v>2284</v>
      </c>
      <c r="E286" s="93">
        <f t="shared" ref="E286" si="173">SUM(E287:E298)</f>
        <v>-2843263</v>
      </c>
      <c r="F286" s="92">
        <f t="shared" ref="F286" si="174">SUM(F287:F298)</f>
        <v>-105</v>
      </c>
      <c r="G286" s="91">
        <f t="shared" ref="G286" si="175">SUM(G287:G298)</f>
        <v>50959737</v>
      </c>
      <c r="H286" s="92">
        <f t="shared" ref="H286" si="176">SUM(H287:H298)</f>
        <v>2179</v>
      </c>
    </row>
    <row r="287" spans="1:8" s="73" customFormat="1" ht="11.25" customHeight="1" outlineLevel="2" x14ac:dyDescent="0.2">
      <c r="A287" s="94"/>
      <c r="B287" s="79" t="s">
        <v>138</v>
      </c>
      <c r="C287" s="95">
        <v>3116434.41</v>
      </c>
      <c r="D287" s="96">
        <v>132</v>
      </c>
      <c r="E287" s="97">
        <v>0</v>
      </c>
      <c r="F287" s="98">
        <v>0</v>
      </c>
      <c r="G287" s="99">
        <f>C287+E287</f>
        <v>3116434.41</v>
      </c>
      <c r="H287" s="98">
        <f>D287+F287</f>
        <v>132</v>
      </c>
    </row>
    <row r="288" spans="1:8" s="73" customFormat="1" ht="11.25" customHeight="1" outlineLevel="2" x14ac:dyDescent="0.2">
      <c r="A288" s="94"/>
      <c r="B288" s="79" t="s">
        <v>139</v>
      </c>
      <c r="C288" s="95">
        <v>4616434.41</v>
      </c>
      <c r="D288" s="96">
        <v>196</v>
      </c>
      <c r="E288" s="97">
        <v>0</v>
      </c>
      <c r="F288" s="98">
        <v>0</v>
      </c>
      <c r="G288" s="99">
        <f t="shared" ref="G288:G298" si="177">C288+E288</f>
        <v>4616434.41</v>
      </c>
      <c r="H288" s="98">
        <f t="shared" ref="H288:H298" si="178">D288+F288</f>
        <v>196</v>
      </c>
    </row>
    <row r="289" spans="1:8" s="73" customFormat="1" ht="11.25" customHeight="1" outlineLevel="2" x14ac:dyDescent="0.2">
      <c r="A289" s="94"/>
      <c r="B289" s="79" t="s">
        <v>140</v>
      </c>
      <c r="C289" s="95">
        <v>4616434.41</v>
      </c>
      <c r="D289" s="96">
        <v>196</v>
      </c>
      <c r="E289" s="97">
        <v>-541136.31999999995</v>
      </c>
      <c r="F289" s="98">
        <v>-20</v>
      </c>
      <c r="G289" s="99">
        <f t="shared" si="177"/>
        <v>4075298.09</v>
      </c>
      <c r="H289" s="98">
        <f t="shared" si="178"/>
        <v>176</v>
      </c>
    </row>
    <row r="290" spans="1:8" s="73" customFormat="1" ht="11.25" customHeight="1" outlineLevel="2" x14ac:dyDescent="0.2">
      <c r="A290" s="94"/>
      <c r="B290" s="79" t="s">
        <v>141</v>
      </c>
      <c r="C290" s="95">
        <v>4616434.41</v>
      </c>
      <c r="D290" s="96">
        <v>196</v>
      </c>
      <c r="E290" s="97">
        <v>0</v>
      </c>
      <c r="F290" s="98">
        <v>0</v>
      </c>
      <c r="G290" s="99">
        <f t="shared" si="177"/>
        <v>4616434.41</v>
      </c>
      <c r="H290" s="98">
        <f t="shared" si="178"/>
        <v>196</v>
      </c>
    </row>
    <row r="291" spans="1:8" s="73" customFormat="1" ht="11.25" customHeight="1" outlineLevel="2" x14ac:dyDescent="0.2">
      <c r="A291" s="94"/>
      <c r="B291" s="79" t="s">
        <v>142</v>
      </c>
      <c r="C291" s="95">
        <v>4616434.41</v>
      </c>
      <c r="D291" s="96">
        <v>196</v>
      </c>
      <c r="E291" s="97">
        <v>-459250.99</v>
      </c>
      <c r="F291" s="98">
        <v>-17</v>
      </c>
      <c r="G291" s="99">
        <f t="shared" si="177"/>
        <v>4157183.42</v>
      </c>
      <c r="H291" s="98">
        <f t="shared" si="178"/>
        <v>179</v>
      </c>
    </row>
    <row r="292" spans="1:8" s="73" customFormat="1" ht="11.25" customHeight="1" outlineLevel="2" x14ac:dyDescent="0.2">
      <c r="A292" s="94"/>
      <c r="B292" s="79" t="s">
        <v>143</v>
      </c>
      <c r="C292" s="95">
        <v>4616434.41</v>
      </c>
      <c r="D292" s="96">
        <v>196</v>
      </c>
      <c r="E292" s="97">
        <v>-509824.64</v>
      </c>
      <c r="F292" s="98">
        <v>-19</v>
      </c>
      <c r="G292" s="99">
        <f t="shared" si="177"/>
        <v>4106609.77</v>
      </c>
      <c r="H292" s="98">
        <f t="shared" si="178"/>
        <v>177</v>
      </c>
    </row>
    <row r="293" spans="1:8" s="73" customFormat="1" ht="11.25" customHeight="1" outlineLevel="2" x14ac:dyDescent="0.2">
      <c r="A293" s="94"/>
      <c r="B293" s="79" t="s">
        <v>150</v>
      </c>
      <c r="C293" s="95">
        <v>4616434.41</v>
      </c>
      <c r="D293" s="96">
        <v>196</v>
      </c>
      <c r="E293" s="97">
        <v>-765375.33</v>
      </c>
      <c r="F293" s="98">
        <v>-28</v>
      </c>
      <c r="G293" s="99">
        <f t="shared" si="177"/>
        <v>3851059.08</v>
      </c>
      <c r="H293" s="98">
        <f t="shared" si="178"/>
        <v>168</v>
      </c>
    </row>
    <row r="294" spans="1:8" s="73" customFormat="1" ht="11.25" customHeight="1" outlineLevel="2" x14ac:dyDescent="0.2">
      <c r="A294" s="94"/>
      <c r="B294" s="79" t="s">
        <v>144</v>
      </c>
      <c r="C294" s="95">
        <v>4616434.41</v>
      </c>
      <c r="D294" s="96">
        <v>196</v>
      </c>
      <c r="E294" s="97">
        <v>-567675.72</v>
      </c>
      <c r="F294" s="98">
        <v>-21</v>
      </c>
      <c r="G294" s="99">
        <f t="shared" si="177"/>
        <v>4048758.69</v>
      </c>
      <c r="H294" s="98">
        <f t="shared" si="178"/>
        <v>175</v>
      </c>
    </row>
    <row r="295" spans="1:8" s="73" customFormat="1" ht="11.25" customHeight="1" outlineLevel="2" x14ac:dyDescent="0.2">
      <c r="A295" s="94"/>
      <c r="B295" s="100" t="s">
        <v>145</v>
      </c>
      <c r="C295" s="101">
        <v>4616434.41</v>
      </c>
      <c r="D295" s="102">
        <v>196</v>
      </c>
      <c r="E295" s="97">
        <v>0</v>
      </c>
      <c r="F295" s="98">
        <v>0</v>
      </c>
      <c r="G295" s="99">
        <f t="shared" ref="G295" si="179">C295+E295</f>
        <v>4616434.41</v>
      </c>
      <c r="H295" s="98">
        <f t="shared" ref="H295" si="180">D295+F295</f>
        <v>196</v>
      </c>
    </row>
    <row r="296" spans="1:8" s="73" customFormat="1" ht="11.25" customHeight="1" outlineLevel="2" x14ac:dyDescent="0.2">
      <c r="A296" s="94"/>
      <c r="B296" s="79" t="s">
        <v>146</v>
      </c>
      <c r="C296" s="95">
        <v>4616434.41</v>
      </c>
      <c r="D296" s="96">
        <v>196</v>
      </c>
      <c r="E296" s="97">
        <v>0</v>
      </c>
      <c r="F296" s="98">
        <v>0</v>
      </c>
      <c r="G296" s="99">
        <f t="shared" si="177"/>
        <v>4616434.41</v>
      </c>
      <c r="H296" s="98">
        <f t="shared" si="178"/>
        <v>196</v>
      </c>
    </row>
    <row r="297" spans="1:8" s="73" customFormat="1" ht="11.25" customHeight="1" outlineLevel="2" x14ac:dyDescent="0.2">
      <c r="A297" s="94"/>
      <c r="B297" s="79" t="s">
        <v>147</v>
      </c>
      <c r="C297" s="95">
        <v>4616434.41</v>
      </c>
      <c r="D297" s="96">
        <v>196</v>
      </c>
      <c r="E297" s="97">
        <v>0</v>
      </c>
      <c r="F297" s="98">
        <v>0</v>
      </c>
      <c r="G297" s="99">
        <f t="shared" si="177"/>
        <v>4616434.41</v>
      </c>
      <c r="H297" s="98">
        <f t="shared" si="178"/>
        <v>196</v>
      </c>
    </row>
    <row r="298" spans="1:8" s="73" customFormat="1" ht="11.25" customHeight="1" outlineLevel="2" x14ac:dyDescent="0.2">
      <c r="A298" s="94"/>
      <c r="B298" s="79" t="s">
        <v>148</v>
      </c>
      <c r="C298" s="95">
        <v>4522221.49</v>
      </c>
      <c r="D298" s="96">
        <v>192</v>
      </c>
      <c r="E298" s="97">
        <v>0</v>
      </c>
      <c r="F298" s="98">
        <v>0</v>
      </c>
      <c r="G298" s="99">
        <f t="shared" si="177"/>
        <v>4522221.49</v>
      </c>
      <c r="H298" s="98">
        <f t="shared" si="178"/>
        <v>192</v>
      </c>
    </row>
    <row r="299" spans="1:8" s="73" customFormat="1" ht="14.25" customHeight="1" x14ac:dyDescent="0.2">
      <c r="A299" s="72" t="s">
        <v>186</v>
      </c>
      <c r="B299" s="181" t="s">
        <v>37</v>
      </c>
      <c r="C299" s="182"/>
      <c r="D299" s="182"/>
      <c r="E299" s="182"/>
      <c r="F299" s="182"/>
      <c r="G299" s="182"/>
      <c r="H299" s="183"/>
    </row>
    <row r="300" spans="1:8" s="73" customFormat="1" ht="11.25" customHeight="1" outlineLevel="1" x14ac:dyDescent="0.2">
      <c r="A300" s="74"/>
      <c r="B300" s="75" t="s">
        <v>163</v>
      </c>
      <c r="C300" s="91">
        <f>SUM(C301:C312)</f>
        <v>113407000</v>
      </c>
      <c r="D300" s="92">
        <f t="shared" ref="D300" si="181">SUM(D301:D312)</f>
        <v>4443</v>
      </c>
      <c r="E300" s="93">
        <f t="shared" ref="E300" si="182">SUM(E301:E312)</f>
        <v>-6777932.1699999999</v>
      </c>
      <c r="F300" s="92">
        <f t="shared" ref="F300" si="183">SUM(F301:F312)</f>
        <v>-269</v>
      </c>
      <c r="G300" s="91">
        <f t="shared" ref="G300" si="184">SUM(G301:G312)</f>
        <v>106629067.83</v>
      </c>
      <c r="H300" s="92">
        <f t="shared" ref="H300" si="185">SUM(H301:H312)</f>
        <v>4174</v>
      </c>
    </row>
    <row r="301" spans="1:8" s="73" customFormat="1" ht="11.25" customHeight="1" outlineLevel="2" x14ac:dyDescent="0.2">
      <c r="A301" s="94"/>
      <c r="B301" s="79" t="s">
        <v>138</v>
      </c>
      <c r="C301" s="95">
        <v>7623631.7199999997</v>
      </c>
      <c r="D301" s="96">
        <v>299</v>
      </c>
      <c r="E301" s="97">
        <v>-1344394.28</v>
      </c>
      <c r="F301" s="98">
        <v>-52</v>
      </c>
      <c r="G301" s="99">
        <f>C301+E301</f>
        <v>6279237.4400000004</v>
      </c>
      <c r="H301" s="98">
        <f>D301+F301</f>
        <v>247</v>
      </c>
    </row>
    <row r="302" spans="1:8" s="73" customFormat="1" ht="11.25" customHeight="1" outlineLevel="2" x14ac:dyDescent="0.2">
      <c r="A302" s="94"/>
      <c r="B302" s="79" t="s">
        <v>139</v>
      </c>
      <c r="C302" s="95">
        <v>9623631.7200000007</v>
      </c>
      <c r="D302" s="96">
        <v>377</v>
      </c>
      <c r="E302" s="97">
        <v>-1938588.24</v>
      </c>
      <c r="F302" s="98">
        <v>-77</v>
      </c>
      <c r="G302" s="99">
        <f t="shared" ref="G302:G312" si="186">C302+E302</f>
        <v>7685043.4800000004</v>
      </c>
      <c r="H302" s="98">
        <f t="shared" ref="H302:H312" si="187">D302+F302</f>
        <v>300</v>
      </c>
    </row>
    <row r="303" spans="1:8" s="73" customFormat="1" ht="11.25" customHeight="1" outlineLevel="2" x14ac:dyDescent="0.2">
      <c r="A303" s="94"/>
      <c r="B303" s="79" t="s">
        <v>140</v>
      </c>
      <c r="C303" s="95">
        <v>9623631.7200000007</v>
      </c>
      <c r="D303" s="96">
        <v>377</v>
      </c>
      <c r="E303" s="97">
        <v>-462490.59</v>
      </c>
      <c r="F303" s="98">
        <v>-18</v>
      </c>
      <c r="G303" s="99">
        <f t="shared" si="186"/>
        <v>9161141.1300000008</v>
      </c>
      <c r="H303" s="98">
        <f t="shared" si="187"/>
        <v>359</v>
      </c>
    </row>
    <row r="304" spans="1:8" s="73" customFormat="1" ht="11.25" customHeight="1" outlineLevel="2" x14ac:dyDescent="0.2">
      <c r="A304" s="94"/>
      <c r="B304" s="79" t="s">
        <v>141</v>
      </c>
      <c r="C304" s="95">
        <v>9623631.7200000007</v>
      </c>
      <c r="D304" s="96">
        <v>377</v>
      </c>
      <c r="E304" s="97">
        <v>-518235.46</v>
      </c>
      <c r="F304" s="98">
        <v>-21</v>
      </c>
      <c r="G304" s="99">
        <f t="shared" si="186"/>
        <v>9105396.2599999998</v>
      </c>
      <c r="H304" s="98">
        <f t="shared" si="187"/>
        <v>356</v>
      </c>
    </row>
    <row r="305" spans="1:8" s="73" customFormat="1" ht="11.25" customHeight="1" outlineLevel="2" x14ac:dyDescent="0.2">
      <c r="A305" s="94"/>
      <c r="B305" s="79" t="s">
        <v>142</v>
      </c>
      <c r="C305" s="95">
        <v>9623631.7200000007</v>
      </c>
      <c r="D305" s="96">
        <v>377</v>
      </c>
      <c r="E305" s="97">
        <v>0</v>
      </c>
      <c r="F305" s="98">
        <v>0</v>
      </c>
      <c r="G305" s="99">
        <f t="shared" si="186"/>
        <v>9623631.7200000007</v>
      </c>
      <c r="H305" s="98">
        <f t="shared" si="187"/>
        <v>377</v>
      </c>
    </row>
    <row r="306" spans="1:8" s="73" customFormat="1" ht="11.25" customHeight="1" outlineLevel="2" x14ac:dyDescent="0.2">
      <c r="A306" s="94"/>
      <c r="B306" s="79" t="s">
        <v>143</v>
      </c>
      <c r="C306" s="95">
        <v>9623631.7200000007</v>
      </c>
      <c r="D306" s="96">
        <v>377</v>
      </c>
      <c r="E306" s="97">
        <v>-1075833.07</v>
      </c>
      <c r="F306" s="98">
        <v>-43</v>
      </c>
      <c r="G306" s="99">
        <f t="shared" si="186"/>
        <v>8547798.6500000004</v>
      </c>
      <c r="H306" s="98">
        <f t="shared" si="187"/>
        <v>334</v>
      </c>
    </row>
    <row r="307" spans="1:8" s="73" customFormat="1" ht="11.25" customHeight="1" outlineLevel="2" x14ac:dyDescent="0.2">
      <c r="A307" s="94"/>
      <c r="B307" s="79" t="s">
        <v>150</v>
      </c>
      <c r="C307" s="95">
        <v>9623631.7200000007</v>
      </c>
      <c r="D307" s="96">
        <v>377</v>
      </c>
      <c r="E307" s="97">
        <v>-854636.49</v>
      </c>
      <c r="F307" s="98">
        <v>-34</v>
      </c>
      <c r="G307" s="99">
        <f t="shared" si="186"/>
        <v>8768995.2300000004</v>
      </c>
      <c r="H307" s="98">
        <f t="shared" si="187"/>
        <v>343</v>
      </c>
    </row>
    <row r="308" spans="1:8" s="73" customFormat="1" ht="11.25" customHeight="1" outlineLevel="2" x14ac:dyDescent="0.2">
      <c r="A308" s="94"/>
      <c r="B308" s="79" t="s">
        <v>144</v>
      </c>
      <c r="C308" s="95">
        <v>9623631.7200000007</v>
      </c>
      <c r="D308" s="96">
        <v>377</v>
      </c>
      <c r="E308" s="97">
        <v>-583754.04</v>
      </c>
      <c r="F308" s="98">
        <v>-24</v>
      </c>
      <c r="G308" s="99">
        <f t="shared" si="186"/>
        <v>9039877.6799999997</v>
      </c>
      <c r="H308" s="98">
        <f t="shared" si="187"/>
        <v>353</v>
      </c>
    </row>
    <row r="309" spans="1:8" s="73" customFormat="1" ht="11.25" customHeight="1" outlineLevel="2" x14ac:dyDescent="0.2">
      <c r="A309" s="94"/>
      <c r="B309" s="100" t="s">
        <v>145</v>
      </c>
      <c r="C309" s="101">
        <v>9623631.7200000007</v>
      </c>
      <c r="D309" s="102">
        <v>377</v>
      </c>
      <c r="E309" s="97">
        <v>0</v>
      </c>
      <c r="F309" s="98">
        <v>0</v>
      </c>
      <c r="G309" s="99">
        <f t="shared" ref="G309" si="188">C309+E309</f>
        <v>9623631.7200000007</v>
      </c>
      <c r="H309" s="98">
        <f t="shared" ref="H309" si="189">D309+F309</f>
        <v>377</v>
      </c>
    </row>
    <row r="310" spans="1:8" s="73" customFormat="1" ht="11.25" customHeight="1" outlineLevel="2" x14ac:dyDescent="0.2">
      <c r="A310" s="94"/>
      <c r="B310" s="79" t="s">
        <v>146</v>
      </c>
      <c r="C310" s="95">
        <v>9623631.7200000007</v>
      </c>
      <c r="D310" s="96">
        <v>377</v>
      </c>
      <c r="E310" s="97">
        <v>0</v>
      </c>
      <c r="F310" s="98">
        <v>0</v>
      </c>
      <c r="G310" s="99">
        <f t="shared" si="186"/>
        <v>9623631.7200000007</v>
      </c>
      <c r="H310" s="98">
        <f t="shared" si="187"/>
        <v>377</v>
      </c>
    </row>
    <row r="311" spans="1:8" s="73" customFormat="1" ht="11.25" customHeight="1" outlineLevel="2" x14ac:dyDescent="0.2">
      <c r="A311" s="94"/>
      <c r="B311" s="79" t="s">
        <v>147</v>
      </c>
      <c r="C311" s="95">
        <v>9623631.7200000007</v>
      </c>
      <c r="D311" s="96">
        <v>377</v>
      </c>
      <c r="E311" s="97">
        <v>0</v>
      </c>
      <c r="F311" s="98">
        <v>0</v>
      </c>
      <c r="G311" s="99">
        <f t="shared" si="186"/>
        <v>9623631.7200000007</v>
      </c>
      <c r="H311" s="98">
        <f t="shared" si="187"/>
        <v>377</v>
      </c>
    </row>
    <row r="312" spans="1:8" s="73" customFormat="1" ht="11.25" customHeight="1" outlineLevel="2" x14ac:dyDescent="0.2">
      <c r="A312" s="94"/>
      <c r="B312" s="79" t="s">
        <v>148</v>
      </c>
      <c r="C312" s="95">
        <v>9547051.0800000001</v>
      </c>
      <c r="D312" s="96">
        <v>374</v>
      </c>
      <c r="E312" s="97">
        <v>0</v>
      </c>
      <c r="F312" s="98">
        <v>0</v>
      </c>
      <c r="G312" s="99">
        <f t="shared" si="186"/>
        <v>9547051.0800000001</v>
      </c>
      <c r="H312" s="98">
        <f t="shared" si="187"/>
        <v>374</v>
      </c>
    </row>
    <row r="313" spans="1:8" s="73" customFormat="1" ht="14.25" customHeight="1" x14ac:dyDescent="0.2">
      <c r="A313" s="72" t="s">
        <v>187</v>
      </c>
      <c r="B313" s="181" t="s">
        <v>38</v>
      </c>
      <c r="C313" s="182"/>
      <c r="D313" s="182"/>
      <c r="E313" s="182"/>
      <c r="F313" s="182"/>
      <c r="G313" s="182"/>
      <c r="H313" s="183"/>
    </row>
    <row r="314" spans="1:8" s="73" customFormat="1" ht="11.25" customHeight="1" outlineLevel="1" x14ac:dyDescent="0.2">
      <c r="A314" s="74"/>
      <c r="B314" s="75" t="s">
        <v>163</v>
      </c>
      <c r="C314" s="91">
        <f>SUM(C315:C326)</f>
        <v>27522000</v>
      </c>
      <c r="D314" s="92">
        <f t="shared" ref="D314" si="190">SUM(D315:D326)</f>
        <v>1178</v>
      </c>
      <c r="E314" s="93">
        <f t="shared" ref="E314" si="191">SUM(E315:E326)</f>
        <v>227752.59</v>
      </c>
      <c r="F314" s="92">
        <f t="shared" ref="F314" si="192">SUM(F315:F326)</f>
        <v>108</v>
      </c>
      <c r="G314" s="91">
        <f t="shared" ref="G314" si="193">SUM(G315:G326)</f>
        <v>27749752.59</v>
      </c>
      <c r="H314" s="92">
        <f t="shared" ref="H314" si="194">SUM(H315:H326)</f>
        <v>1286</v>
      </c>
    </row>
    <row r="315" spans="1:8" s="73" customFormat="1" ht="11.25" customHeight="1" outlineLevel="2" x14ac:dyDescent="0.2">
      <c r="A315" s="94"/>
      <c r="B315" s="79" t="s">
        <v>138</v>
      </c>
      <c r="C315" s="95">
        <v>2289606.11</v>
      </c>
      <c r="D315" s="96">
        <v>98</v>
      </c>
      <c r="E315" s="97">
        <v>0</v>
      </c>
      <c r="F315" s="98">
        <v>0</v>
      </c>
      <c r="G315" s="99">
        <f>C315+E315</f>
        <v>2289606.11</v>
      </c>
      <c r="H315" s="98">
        <f>D315+F315</f>
        <v>98</v>
      </c>
    </row>
    <row r="316" spans="1:8" s="73" customFormat="1" ht="11.25" customHeight="1" outlineLevel="2" x14ac:dyDescent="0.2">
      <c r="A316" s="94"/>
      <c r="B316" s="79" t="s">
        <v>139</v>
      </c>
      <c r="C316" s="95">
        <v>2289606.11</v>
      </c>
      <c r="D316" s="96">
        <v>98</v>
      </c>
      <c r="E316" s="97">
        <v>0</v>
      </c>
      <c r="F316" s="98">
        <v>0</v>
      </c>
      <c r="G316" s="99">
        <f t="shared" ref="G316:G326" si="195">C316+E316</f>
        <v>2289606.11</v>
      </c>
      <c r="H316" s="98">
        <f t="shared" ref="H316:H326" si="196">D316+F316</f>
        <v>98</v>
      </c>
    </row>
    <row r="317" spans="1:8" s="73" customFormat="1" ht="11.25" customHeight="1" outlineLevel="2" x14ac:dyDescent="0.2">
      <c r="A317" s="94"/>
      <c r="B317" s="79" t="s">
        <v>140</v>
      </c>
      <c r="C317" s="95">
        <v>2289606.11</v>
      </c>
      <c r="D317" s="96">
        <v>98</v>
      </c>
      <c r="E317" s="97">
        <v>0</v>
      </c>
      <c r="F317" s="98">
        <v>0</v>
      </c>
      <c r="G317" s="99">
        <f t="shared" si="195"/>
        <v>2289606.11</v>
      </c>
      <c r="H317" s="98">
        <f t="shared" si="196"/>
        <v>98</v>
      </c>
    </row>
    <row r="318" spans="1:8" s="73" customFormat="1" ht="11.25" customHeight="1" outlineLevel="2" x14ac:dyDescent="0.2">
      <c r="A318" s="94"/>
      <c r="B318" s="79" t="s">
        <v>141</v>
      </c>
      <c r="C318" s="95">
        <v>2289606.11</v>
      </c>
      <c r="D318" s="96">
        <v>98</v>
      </c>
      <c r="E318" s="97">
        <v>0</v>
      </c>
      <c r="F318" s="98">
        <v>0</v>
      </c>
      <c r="G318" s="99">
        <f t="shared" si="195"/>
        <v>2289606.11</v>
      </c>
      <c r="H318" s="98">
        <f t="shared" si="196"/>
        <v>98</v>
      </c>
    </row>
    <row r="319" spans="1:8" s="73" customFormat="1" ht="11.25" customHeight="1" outlineLevel="2" x14ac:dyDescent="0.2">
      <c r="A319" s="94"/>
      <c r="B319" s="79" t="s">
        <v>142</v>
      </c>
      <c r="C319" s="95">
        <v>2289606.11</v>
      </c>
      <c r="D319" s="96">
        <v>98</v>
      </c>
      <c r="E319" s="97">
        <v>0</v>
      </c>
      <c r="F319" s="98">
        <v>0</v>
      </c>
      <c r="G319" s="99">
        <f t="shared" si="195"/>
        <v>2289606.11</v>
      </c>
      <c r="H319" s="98">
        <f t="shared" si="196"/>
        <v>98</v>
      </c>
    </row>
    <row r="320" spans="1:8" s="73" customFormat="1" ht="11.25" customHeight="1" outlineLevel="2" x14ac:dyDescent="0.2">
      <c r="A320" s="94"/>
      <c r="B320" s="79" t="s">
        <v>143</v>
      </c>
      <c r="C320" s="95">
        <v>2289606.11</v>
      </c>
      <c r="D320" s="96">
        <v>98</v>
      </c>
      <c r="E320" s="97">
        <v>0</v>
      </c>
      <c r="F320" s="98">
        <v>0</v>
      </c>
      <c r="G320" s="99">
        <f t="shared" si="195"/>
        <v>2289606.11</v>
      </c>
      <c r="H320" s="98">
        <f t="shared" si="196"/>
        <v>98</v>
      </c>
    </row>
    <row r="321" spans="1:8" s="73" customFormat="1" ht="11.25" customHeight="1" outlineLevel="2" x14ac:dyDescent="0.2">
      <c r="A321" s="94"/>
      <c r="B321" s="79" t="s">
        <v>150</v>
      </c>
      <c r="C321" s="95">
        <v>2289606.11</v>
      </c>
      <c r="D321" s="96">
        <v>98</v>
      </c>
      <c r="E321" s="97">
        <v>0</v>
      </c>
      <c r="F321" s="98">
        <v>0</v>
      </c>
      <c r="G321" s="99">
        <f t="shared" si="195"/>
        <v>2289606.11</v>
      </c>
      <c r="H321" s="98">
        <f t="shared" si="196"/>
        <v>98</v>
      </c>
    </row>
    <row r="322" spans="1:8" s="73" customFormat="1" ht="11.25" customHeight="1" outlineLevel="2" x14ac:dyDescent="0.2">
      <c r="A322" s="94"/>
      <c r="B322" s="79" t="s">
        <v>144</v>
      </c>
      <c r="C322" s="95">
        <v>2289606.11</v>
      </c>
      <c r="D322" s="96">
        <v>98</v>
      </c>
      <c r="E322" s="97">
        <v>227752.59</v>
      </c>
      <c r="F322" s="98">
        <v>108</v>
      </c>
      <c r="G322" s="99">
        <f t="shared" si="195"/>
        <v>2517358.7000000002</v>
      </c>
      <c r="H322" s="98">
        <f t="shared" si="196"/>
        <v>206</v>
      </c>
    </row>
    <row r="323" spans="1:8" s="73" customFormat="1" ht="11.25" customHeight="1" outlineLevel="2" x14ac:dyDescent="0.2">
      <c r="A323" s="94"/>
      <c r="B323" s="100" t="s">
        <v>145</v>
      </c>
      <c r="C323" s="101">
        <v>2289606.11</v>
      </c>
      <c r="D323" s="102">
        <v>98</v>
      </c>
      <c r="E323" s="97">
        <v>0</v>
      </c>
      <c r="F323" s="98">
        <v>0</v>
      </c>
      <c r="G323" s="99">
        <f t="shared" ref="G323" si="197">C323+E323</f>
        <v>2289606.11</v>
      </c>
      <c r="H323" s="98">
        <f t="shared" ref="H323" si="198">D323+F323</f>
        <v>98</v>
      </c>
    </row>
    <row r="324" spans="1:8" s="73" customFormat="1" ht="11.25" customHeight="1" outlineLevel="2" x14ac:dyDescent="0.2">
      <c r="A324" s="94"/>
      <c r="B324" s="79" t="s">
        <v>146</v>
      </c>
      <c r="C324" s="95">
        <v>2289606.11</v>
      </c>
      <c r="D324" s="96">
        <v>98</v>
      </c>
      <c r="E324" s="97">
        <v>0</v>
      </c>
      <c r="F324" s="98">
        <v>0</v>
      </c>
      <c r="G324" s="99">
        <f t="shared" si="195"/>
        <v>2289606.11</v>
      </c>
      <c r="H324" s="98">
        <f t="shared" si="196"/>
        <v>98</v>
      </c>
    </row>
    <row r="325" spans="1:8" s="73" customFormat="1" ht="11.25" customHeight="1" outlineLevel="2" x14ac:dyDescent="0.2">
      <c r="A325" s="94"/>
      <c r="B325" s="79" t="s">
        <v>147</v>
      </c>
      <c r="C325" s="95">
        <v>2289606.11</v>
      </c>
      <c r="D325" s="96">
        <v>98</v>
      </c>
      <c r="E325" s="97">
        <v>0</v>
      </c>
      <c r="F325" s="98">
        <v>0</v>
      </c>
      <c r="G325" s="99">
        <f t="shared" si="195"/>
        <v>2289606.11</v>
      </c>
      <c r="H325" s="98">
        <f t="shared" si="196"/>
        <v>98</v>
      </c>
    </row>
    <row r="326" spans="1:8" s="73" customFormat="1" ht="11.25" customHeight="1" outlineLevel="2" x14ac:dyDescent="0.2">
      <c r="A326" s="94"/>
      <c r="B326" s="79" t="s">
        <v>148</v>
      </c>
      <c r="C326" s="95">
        <v>2336332.79</v>
      </c>
      <c r="D326" s="96">
        <v>100</v>
      </c>
      <c r="E326" s="97">
        <v>0</v>
      </c>
      <c r="F326" s="98">
        <v>0</v>
      </c>
      <c r="G326" s="99">
        <f t="shared" si="195"/>
        <v>2336332.79</v>
      </c>
      <c r="H326" s="98">
        <f t="shared" si="196"/>
        <v>100</v>
      </c>
    </row>
    <row r="327" spans="1:8" s="73" customFormat="1" ht="12.75" customHeight="1" x14ac:dyDescent="0.2">
      <c r="A327" s="72" t="s">
        <v>188</v>
      </c>
      <c r="B327" s="181" t="s">
        <v>41</v>
      </c>
      <c r="C327" s="182"/>
      <c r="D327" s="182"/>
      <c r="E327" s="182"/>
      <c r="F327" s="182"/>
      <c r="G327" s="182"/>
      <c r="H327" s="183"/>
    </row>
    <row r="328" spans="1:8" s="73" customFormat="1" ht="11.25" customHeight="1" outlineLevel="1" x14ac:dyDescent="0.2">
      <c r="A328" s="74"/>
      <c r="B328" s="75" t="s">
        <v>163</v>
      </c>
      <c r="C328" s="91">
        <f>SUM(C329:C340)</f>
        <v>53200000</v>
      </c>
      <c r="D328" s="92">
        <f t="shared" ref="D328" si="199">SUM(D329:D340)</f>
        <v>2373</v>
      </c>
      <c r="E328" s="93">
        <f t="shared" ref="E328" si="200">SUM(E329:E340)</f>
        <v>-1000000</v>
      </c>
      <c r="F328" s="92">
        <f t="shared" ref="F328" si="201">SUM(F329:F340)</f>
        <v>-48</v>
      </c>
      <c r="G328" s="91">
        <f t="shared" ref="G328" si="202">SUM(G329:G340)</f>
        <v>52200000</v>
      </c>
      <c r="H328" s="92">
        <f t="shared" ref="H328" si="203">SUM(H329:H340)</f>
        <v>2325</v>
      </c>
    </row>
    <row r="329" spans="1:8" s="73" customFormat="1" ht="11.25" customHeight="1" outlineLevel="2" x14ac:dyDescent="0.2">
      <c r="A329" s="94"/>
      <c r="B329" s="79" t="s">
        <v>138</v>
      </c>
      <c r="C329" s="95">
        <v>4438938.05</v>
      </c>
      <c r="D329" s="96">
        <v>198</v>
      </c>
      <c r="E329" s="97">
        <v>0</v>
      </c>
      <c r="F329" s="98">
        <v>0</v>
      </c>
      <c r="G329" s="99">
        <f>C329+E329</f>
        <v>4438938.05</v>
      </c>
      <c r="H329" s="98">
        <f>D329+F329</f>
        <v>198</v>
      </c>
    </row>
    <row r="330" spans="1:8" s="73" customFormat="1" ht="11.25" customHeight="1" outlineLevel="2" x14ac:dyDescent="0.2">
      <c r="A330" s="94"/>
      <c r="B330" s="79" t="s">
        <v>139</v>
      </c>
      <c r="C330" s="95">
        <v>4438938.05</v>
      </c>
      <c r="D330" s="96">
        <v>198</v>
      </c>
      <c r="E330" s="97">
        <v>0</v>
      </c>
      <c r="F330" s="98">
        <v>0</v>
      </c>
      <c r="G330" s="99">
        <f t="shared" ref="G330:G340" si="204">C330+E330</f>
        <v>4438938.05</v>
      </c>
      <c r="H330" s="98">
        <f t="shared" ref="H330:H340" si="205">D330+F330</f>
        <v>198</v>
      </c>
    </row>
    <row r="331" spans="1:8" s="73" customFormat="1" ht="11.25" customHeight="1" outlineLevel="2" x14ac:dyDescent="0.2">
      <c r="A331" s="94"/>
      <c r="B331" s="79" t="s">
        <v>140</v>
      </c>
      <c r="C331" s="95">
        <v>4438938.05</v>
      </c>
      <c r="D331" s="96">
        <v>198</v>
      </c>
      <c r="E331" s="97">
        <v>0</v>
      </c>
      <c r="F331" s="98">
        <v>0</v>
      </c>
      <c r="G331" s="99">
        <f t="shared" si="204"/>
        <v>4438938.05</v>
      </c>
      <c r="H331" s="98">
        <f t="shared" si="205"/>
        <v>198</v>
      </c>
    </row>
    <row r="332" spans="1:8" s="73" customFormat="1" ht="11.25" customHeight="1" outlineLevel="2" x14ac:dyDescent="0.2">
      <c r="A332" s="94"/>
      <c r="B332" s="79" t="s">
        <v>141</v>
      </c>
      <c r="C332" s="95">
        <v>4438938.05</v>
      </c>
      <c r="D332" s="96">
        <v>198</v>
      </c>
      <c r="E332" s="97">
        <v>0</v>
      </c>
      <c r="F332" s="98">
        <v>0</v>
      </c>
      <c r="G332" s="99">
        <f t="shared" si="204"/>
        <v>4438938.05</v>
      </c>
      <c r="H332" s="98">
        <f t="shared" si="205"/>
        <v>198</v>
      </c>
    </row>
    <row r="333" spans="1:8" s="73" customFormat="1" ht="11.25" customHeight="1" outlineLevel="2" x14ac:dyDescent="0.2">
      <c r="A333" s="94"/>
      <c r="B333" s="79" t="s">
        <v>142</v>
      </c>
      <c r="C333" s="95">
        <v>4438938.05</v>
      </c>
      <c r="D333" s="96">
        <v>198</v>
      </c>
      <c r="E333" s="97">
        <v>0</v>
      </c>
      <c r="F333" s="98">
        <v>0</v>
      </c>
      <c r="G333" s="99">
        <f t="shared" si="204"/>
        <v>4438938.05</v>
      </c>
      <c r="H333" s="98">
        <f t="shared" si="205"/>
        <v>198</v>
      </c>
    </row>
    <row r="334" spans="1:8" s="73" customFormat="1" ht="11.25" customHeight="1" outlineLevel="2" x14ac:dyDescent="0.2">
      <c r="A334" s="94"/>
      <c r="B334" s="79" t="s">
        <v>143</v>
      </c>
      <c r="C334" s="95">
        <v>4438938.05</v>
      </c>
      <c r="D334" s="96">
        <v>198</v>
      </c>
      <c r="E334" s="97">
        <v>0</v>
      </c>
      <c r="F334" s="98">
        <v>0</v>
      </c>
      <c r="G334" s="99">
        <f t="shared" si="204"/>
        <v>4438938.05</v>
      </c>
      <c r="H334" s="98">
        <f t="shared" si="205"/>
        <v>198</v>
      </c>
    </row>
    <row r="335" spans="1:8" s="73" customFormat="1" ht="11.25" customHeight="1" outlineLevel="2" x14ac:dyDescent="0.2">
      <c r="A335" s="94"/>
      <c r="B335" s="79" t="s">
        <v>150</v>
      </c>
      <c r="C335" s="95">
        <v>4438938.05</v>
      </c>
      <c r="D335" s="96">
        <v>198</v>
      </c>
      <c r="E335" s="97">
        <v>-1000000</v>
      </c>
      <c r="F335" s="98">
        <v>-48</v>
      </c>
      <c r="G335" s="99">
        <f t="shared" si="204"/>
        <v>3438938.05</v>
      </c>
      <c r="H335" s="98">
        <f t="shared" si="205"/>
        <v>150</v>
      </c>
    </row>
    <row r="336" spans="1:8" s="73" customFormat="1" ht="11.25" customHeight="1" outlineLevel="2" x14ac:dyDescent="0.2">
      <c r="A336" s="94"/>
      <c r="B336" s="79" t="s">
        <v>144</v>
      </c>
      <c r="C336" s="95">
        <v>4438938.05</v>
      </c>
      <c r="D336" s="96">
        <v>198</v>
      </c>
      <c r="E336" s="97">
        <v>0</v>
      </c>
      <c r="F336" s="98">
        <v>0</v>
      </c>
      <c r="G336" s="99">
        <f t="shared" si="204"/>
        <v>4438938.05</v>
      </c>
      <c r="H336" s="98">
        <f t="shared" si="205"/>
        <v>198</v>
      </c>
    </row>
    <row r="337" spans="1:8" s="73" customFormat="1" ht="11.25" customHeight="1" outlineLevel="2" x14ac:dyDescent="0.2">
      <c r="A337" s="94"/>
      <c r="B337" s="100" t="s">
        <v>145</v>
      </c>
      <c r="C337" s="101">
        <v>4438938.05</v>
      </c>
      <c r="D337" s="102">
        <v>198</v>
      </c>
      <c r="E337" s="97">
        <v>0</v>
      </c>
      <c r="F337" s="98">
        <v>0</v>
      </c>
      <c r="G337" s="99">
        <f t="shared" ref="G337" si="206">C337+E337</f>
        <v>4438938.05</v>
      </c>
      <c r="H337" s="98">
        <f t="shared" ref="H337" si="207">D337+F337</f>
        <v>198</v>
      </c>
    </row>
    <row r="338" spans="1:8" s="73" customFormat="1" ht="11.25" customHeight="1" outlineLevel="2" x14ac:dyDescent="0.2">
      <c r="A338" s="94"/>
      <c r="B338" s="79" t="s">
        <v>146</v>
      </c>
      <c r="C338" s="95">
        <v>4438938.05</v>
      </c>
      <c r="D338" s="96">
        <v>198</v>
      </c>
      <c r="E338" s="97">
        <v>0</v>
      </c>
      <c r="F338" s="98">
        <v>0</v>
      </c>
      <c r="G338" s="99">
        <f t="shared" si="204"/>
        <v>4438938.05</v>
      </c>
      <c r="H338" s="98">
        <f t="shared" si="205"/>
        <v>198</v>
      </c>
    </row>
    <row r="339" spans="1:8" s="73" customFormat="1" ht="11.25" customHeight="1" outlineLevel="2" x14ac:dyDescent="0.2">
      <c r="A339" s="94"/>
      <c r="B339" s="79" t="s">
        <v>147</v>
      </c>
      <c r="C339" s="95">
        <v>4438938.05</v>
      </c>
      <c r="D339" s="96">
        <v>198</v>
      </c>
      <c r="E339" s="97">
        <v>0</v>
      </c>
      <c r="F339" s="98">
        <v>0</v>
      </c>
      <c r="G339" s="99">
        <f t="shared" si="204"/>
        <v>4438938.05</v>
      </c>
      <c r="H339" s="98">
        <f t="shared" si="205"/>
        <v>198</v>
      </c>
    </row>
    <row r="340" spans="1:8" s="73" customFormat="1" ht="11.25" customHeight="1" outlineLevel="2" x14ac:dyDescent="0.2">
      <c r="A340" s="94"/>
      <c r="B340" s="79" t="s">
        <v>148</v>
      </c>
      <c r="C340" s="95">
        <v>4371681.45</v>
      </c>
      <c r="D340" s="96">
        <v>195</v>
      </c>
      <c r="E340" s="97">
        <v>0</v>
      </c>
      <c r="F340" s="98">
        <v>0</v>
      </c>
      <c r="G340" s="99">
        <f t="shared" si="204"/>
        <v>4371681.45</v>
      </c>
      <c r="H340" s="98">
        <f t="shared" si="205"/>
        <v>195</v>
      </c>
    </row>
    <row r="341" spans="1:8" s="73" customFormat="1" ht="11.25" customHeight="1" x14ac:dyDescent="0.2">
      <c r="A341" s="72" t="s">
        <v>189</v>
      </c>
      <c r="B341" s="181" t="s">
        <v>42</v>
      </c>
      <c r="C341" s="182"/>
      <c r="D341" s="182"/>
      <c r="E341" s="182"/>
      <c r="F341" s="182"/>
      <c r="G341" s="182"/>
      <c r="H341" s="183"/>
    </row>
    <row r="342" spans="1:8" s="73" customFormat="1" ht="11.25" customHeight="1" outlineLevel="1" x14ac:dyDescent="0.2">
      <c r="A342" s="74"/>
      <c r="B342" s="75" t="s">
        <v>163</v>
      </c>
      <c r="C342" s="91">
        <f>SUM(C343:C354)</f>
        <v>59368000</v>
      </c>
      <c r="D342" s="92">
        <f t="shared" ref="D342" si="208">SUM(D343:D354)</f>
        <v>2659</v>
      </c>
      <c r="E342" s="93">
        <f t="shared" ref="E342" si="209">SUM(E343:E354)</f>
        <v>-8619885</v>
      </c>
      <c r="F342" s="92">
        <f t="shared" ref="F342" si="210">SUM(F343:F354)</f>
        <v>-419</v>
      </c>
      <c r="G342" s="91">
        <f t="shared" ref="G342" si="211">SUM(G343:G354)</f>
        <v>50748115</v>
      </c>
      <c r="H342" s="92">
        <f t="shared" ref="H342" si="212">SUM(H343:H354)</f>
        <v>2240</v>
      </c>
    </row>
    <row r="343" spans="1:8" s="73" customFormat="1" ht="11.25" customHeight="1" outlineLevel="2" x14ac:dyDescent="0.2">
      <c r="A343" s="94"/>
      <c r="B343" s="79" t="s">
        <v>138</v>
      </c>
      <c r="C343" s="95">
        <v>3216988.52</v>
      </c>
      <c r="D343" s="96">
        <v>139</v>
      </c>
      <c r="E343" s="97">
        <v>0</v>
      </c>
      <c r="F343" s="98">
        <v>0</v>
      </c>
      <c r="G343" s="99">
        <f>C343+E343</f>
        <v>3216988.52</v>
      </c>
      <c r="H343" s="98">
        <f>D343+F343</f>
        <v>139</v>
      </c>
    </row>
    <row r="344" spans="1:8" s="73" customFormat="1" ht="11.25" customHeight="1" outlineLevel="2" x14ac:dyDescent="0.2">
      <c r="A344" s="94"/>
      <c r="B344" s="79" t="s">
        <v>139</v>
      </c>
      <c r="C344" s="95">
        <v>4188843.2</v>
      </c>
      <c r="D344" s="96">
        <v>193</v>
      </c>
      <c r="E344" s="97">
        <v>-283583.01</v>
      </c>
      <c r="F344" s="98">
        <v>-18</v>
      </c>
      <c r="G344" s="99">
        <f t="shared" ref="G344:G354" si="213">C344+E344</f>
        <v>3905260.19</v>
      </c>
      <c r="H344" s="98">
        <f t="shared" ref="H344:H354" si="214">D344+F344</f>
        <v>175</v>
      </c>
    </row>
    <row r="345" spans="1:8" s="73" customFormat="1" ht="11.25" customHeight="1" outlineLevel="2" x14ac:dyDescent="0.2">
      <c r="A345" s="94"/>
      <c r="B345" s="79" t="s">
        <v>140</v>
      </c>
      <c r="C345" s="95">
        <v>5202915.8600000003</v>
      </c>
      <c r="D345" s="96">
        <v>233</v>
      </c>
      <c r="E345" s="97">
        <v>-943439.04</v>
      </c>
      <c r="F345" s="98">
        <v>-56</v>
      </c>
      <c r="G345" s="99">
        <f t="shared" si="213"/>
        <v>4259476.82</v>
      </c>
      <c r="H345" s="98">
        <f t="shared" si="214"/>
        <v>177</v>
      </c>
    </row>
    <row r="346" spans="1:8" s="73" customFormat="1" ht="11.25" customHeight="1" outlineLevel="2" x14ac:dyDescent="0.2">
      <c r="A346" s="94"/>
      <c r="B346" s="79" t="s">
        <v>141</v>
      </c>
      <c r="C346" s="95">
        <v>5202915.8600000003</v>
      </c>
      <c r="D346" s="96">
        <v>233</v>
      </c>
      <c r="E346" s="97">
        <v>-1006812.11</v>
      </c>
      <c r="F346" s="98">
        <v>-45</v>
      </c>
      <c r="G346" s="99">
        <f t="shared" si="213"/>
        <v>4196103.75</v>
      </c>
      <c r="H346" s="98">
        <f t="shared" si="214"/>
        <v>188</v>
      </c>
    </row>
    <row r="347" spans="1:8" s="73" customFormat="1" ht="11.25" customHeight="1" outlineLevel="2" x14ac:dyDescent="0.2">
      <c r="A347" s="94"/>
      <c r="B347" s="79" t="s">
        <v>142</v>
      </c>
      <c r="C347" s="95">
        <v>5202915.8600000003</v>
      </c>
      <c r="D347" s="96">
        <v>233</v>
      </c>
      <c r="E347" s="97">
        <v>-1820841.73</v>
      </c>
      <c r="F347" s="98">
        <v>-83</v>
      </c>
      <c r="G347" s="99">
        <f t="shared" si="213"/>
        <v>3382074.13</v>
      </c>
      <c r="H347" s="98">
        <f t="shared" si="214"/>
        <v>150</v>
      </c>
    </row>
    <row r="348" spans="1:8" s="73" customFormat="1" ht="11.25" customHeight="1" outlineLevel="2" x14ac:dyDescent="0.2">
      <c r="A348" s="94"/>
      <c r="B348" s="79" t="s">
        <v>143</v>
      </c>
      <c r="C348" s="95">
        <v>5202915.8600000003</v>
      </c>
      <c r="D348" s="96">
        <v>233</v>
      </c>
      <c r="E348" s="97">
        <v>-1443527.89</v>
      </c>
      <c r="F348" s="98">
        <v>-68</v>
      </c>
      <c r="G348" s="99">
        <f t="shared" si="213"/>
        <v>3759387.97</v>
      </c>
      <c r="H348" s="98">
        <f t="shared" si="214"/>
        <v>165</v>
      </c>
    </row>
    <row r="349" spans="1:8" s="73" customFormat="1" ht="11.25" customHeight="1" outlineLevel="2" x14ac:dyDescent="0.2">
      <c r="A349" s="94"/>
      <c r="B349" s="79" t="s">
        <v>150</v>
      </c>
      <c r="C349" s="95">
        <v>5202915.8600000003</v>
      </c>
      <c r="D349" s="96">
        <v>233</v>
      </c>
      <c r="E349" s="97">
        <v>-1951489.89</v>
      </c>
      <c r="F349" s="98">
        <v>-92</v>
      </c>
      <c r="G349" s="99">
        <f t="shared" si="213"/>
        <v>3251425.97</v>
      </c>
      <c r="H349" s="98">
        <f t="shared" si="214"/>
        <v>141</v>
      </c>
    </row>
    <row r="350" spans="1:8" s="73" customFormat="1" ht="11.25" customHeight="1" outlineLevel="2" x14ac:dyDescent="0.2">
      <c r="A350" s="94"/>
      <c r="B350" s="79" t="s">
        <v>144</v>
      </c>
      <c r="C350" s="95">
        <v>5202915.8600000003</v>
      </c>
      <c r="D350" s="96">
        <v>233</v>
      </c>
      <c r="E350" s="97">
        <v>-1170191.33</v>
      </c>
      <c r="F350" s="98">
        <v>-57</v>
      </c>
      <c r="G350" s="99">
        <f t="shared" si="213"/>
        <v>4032724.53</v>
      </c>
      <c r="H350" s="98">
        <f t="shared" si="214"/>
        <v>176</v>
      </c>
    </row>
    <row r="351" spans="1:8" s="73" customFormat="1" ht="11.25" customHeight="1" outlineLevel="2" x14ac:dyDescent="0.2">
      <c r="A351" s="94"/>
      <c r="B351" s="100" t="s">
        <v>145</v>
      </c>
      <c r="C351" s="101">
        <v>5202915.8600000003</v>
      </c>
      <c r="D351" s="102">
        <v>233</v>
      </c>
      <c r="E351" s="97">
        <v>0</v>
      </c>
      <c r="F351" s="98">
        <v>0</v>
      </c>
      <c r="G351" s="99">
        <f t="shared" ref="G351" si="215">C351+E351</f>
        <v>5202915.8600000003</v>
      </c>
      <c r="H351" s="98">
        <f t="shared" ref="H351" si="216">D351+F351</f>
        <v>233</v>
      </c>
    </row>
    <row r="352" spans="1:8" s="73" customFormat="1" ht="11.25" customHeight="1" outlineLevel="2" x14ac:dyDescent="0.2">
      <c r="A352" s="94"/>
      <c r="B352" s="79" t="s">
        <v>146</v>
      </c>
      <c r="C352" s="95">
        <v>5202915.8600000003</v>
      </c>
      <c r="D352" s="96">
        <v>233</v>
      </c>
      <c r="E352" s="97">
        <v>0</v>
      </c>
      <c r="F352" s="98">
        <v>0</v>
      </c>
      <c r="G352" s="99">
        <f t="shared" si="213"/>
        <v>5202915.8600000003</v>
      </c>
      <c r="H352" s="98">
        <f t="shared" si="214"/>
        <v>233</v>
      </c>
    </row>
    <row r="353" spans="1:8" s="73" customFormat="1" ht="11.25" customHeight="1" outlineLevel="2" x14ac:dyDescent="0.2">
      <c r="A353" s="94"/>
      <c r="B353" s="79" t="s">
        <v>147</v>
      </c>
      <c r="C353" s="95">
        <v>5202915.8600000003</v>
      </c>
      <c r="D353" s="96">
        <v>233</v>
      </c>
      <c r="E353" s="97">
        <v>0</v>
      </c>
      <c r="F353" s="98">
        <v>0</v>
      </c>
      <c r="G353" s="99">
        <f t="shared" si="213"/>
        <v>5202915.8600000003</v>
      </c>
      <c r="H353" s="98">
        <f t="shared" si="214"/>
        <v>233</v>
      </c>
    </row>
    <row r="354" spans="1:8" s="73" customFormat="1" ht="11.25" customHeight="1" outlineLevel="2" x14ac:dyDescent="0.2">
      <c r="A354" s="94"/>
      <c r="B354" s="79" t="s">
        <v>148</v>
      </c>
      <c r="C354" s="95">
        <v>5135925.54</v>
      </c>
      <c r="D354" s="96">
        <v>230</v>
      </c>
      <c r="E354" s="97">
        <v>0</v>
      </c>
      <c r="F354" s="98">
        <v>0</v>
      </c>
      <c r="G354" s="99">
        <f t="shared" si="213"/>
        <v>5135925.54</v>
      </c>
      <c r="H354" s="98">
        <f t="shared" si="214"/>
        <v>230</v>
      </c>
    </row>
    <row r="355" spans="1:8" s="73" customFormat="1" ht="12" customHeight="1" x14ac:dyDescent="0.2">
      <c r="A355" s="72" t="s">
        <v>149</v>
      </c>
      <c r="B355" s="181" t="s">
        <v>13</v>
      </c>
      <c r="C355" s="182"/>
      <c r="D355" s="182"/>
      <c r="E355" s="182"/>
      <c r="F355" s="182"/>
      <c r="G355" s="182"/>
      <c r="H355" s="183"/>
    </row>
    <row r="356" spans="1:8" s="73" customFormat="1" ht="11.25" customHeight="1" outlineLevel="1" x14ac:dyDescent="0.2">
      <c r="A356" s="74"/>
      <c r="B356" s="75" t="s">
        <v>163</v>
      </c>
      <c r="C356" s="91">
        <f>SUM(C357:C368)</f>
        <v>173952231.56999999</v>
      </c>
      <c r="D356" s="92">
        <f t="shared" ref="D356" si="217">SUM(D357:D368)</f>
        <v>4818</v>
      </c>
      <c r="E356" s="93">
        <f t="shared" ref="E356" si="218">SUM(E357:E368)</f>
        <v>35798809.920000002</v>
      </c>
      <c r="F356" s="92">
        <f t="shared" ref="F356" si="219">SUM(F357:F368)</f>
        <v>1895</v>
      </c>
      <c r="G356" s="91">
        <f t="shared" ref="G356" si="220">SUM(G357:G368)</f>
        <v>209751041.49000001</v>
      </c>
      <c r="H356" s="92">
        <f t="shared" ref="H356" si="221">SUM(H357:H368)</f>
        <v>6713</v>
      </c>
    </row>
    <row r="357" spans="1:8" s="73" customFormat="1" ht="11.25" customHeight="1" outlineLevel="2" x14ac:dyDescent="0.2">
      <c r="A357" s="94"/>
      <c r="B357" s="79" t="s">
        <v>138</v>
      </c>
      <c r="C357" s="95">
        <v>9282390.6400000006</v>
      </c>
      <c r="D357" s="96">
        <v>349</v>
      </c>
      <c r="E357" s="97">
        <v>0</v>
      </c>
      <c r="F357" s="98">
        <v>0</v>
      </c>
      <c r="G357" s="99">
        <f>C357+E357</f>
        <v>9282390.6400000006</v>
      </c>
      <c r="H357" s="98">
        <f>D357+F357</f>
        <v>349</v>
      </c>
    </row>
    <row r="358" spans="1:8" s="73" customFormat="1" ht="11.25" customHeight="1" outlineLevel="2" x14ac:dyDescent="0.2">
      <c r="A358" s="94"/>
      <c r="B358" s="79" t="s">
        <v>139</v>
      </c>
      <c r="C358" s="95">
        <v>11356184.539999999</v>
      </c>
      <c r="D358" s="96">
        <v>422</v>
      </c>
      <c r="E358" s="97">
        <v>0</v>
      </c>
      <c r="F358" s="98">
        <v>0</v>
      </c>
      <c r="G358" s="99">
        <f t="shared" ref="G358:G367" si="222">C358+E358</f>
        <v>11356184.539999999</v>
      </c>
      <c r="H358" s="98">
        <f t="shared" ref="H358:H367" si="223">D358+F358</f>
        <v>422</v>
      </c>
    </row>
    <row r="359" spans="1:8" s="73" customFormat="1" ht="11.25" customHeight="1" outlineLevel="2" x14ac:dyDescent="0.2">
      <c r="A359" s="94"/>
      <c r="B359" s="79" t="s">
        <v>140</v>
      </c>
      <c r="C359" s="95">
        <v>12404832.25</v>
      </c>
      <c r="D359" s="96">
        <v>301</v>
      </c>
      <c r="E359" s="97">
        <v>0</v>
      </c>
      <c r="F359" s="98">
        <v>0</v>
      </c>
      <c r="G359" s="99">
        <f t="shared" si="222"/>
        <v>12404832.25</v>
      </c>
      <c r="H359" s="98">
        <f t="shared" si="223"/>
        <v>301</v>
      </c>
    </row>
    <row r="360" spans="1:8" s="73" customFormat="1" ht="11.25" customHeight="1" outlineLevel="2" x14ac:dyDescent="0.2">
      <c r="A360" s="94"/>
      <c r="B360" s="79" t="s">
        <v>141</v>
      </c>
      <c r="C360" s="95">
        <v>12404832.25</v>
      </c>
      <c r="D360" s="96">
        <v>301</v>
      </c>
      <c r="E360" s="97">
        <v>0</v>
      </c>
      <c r="F360" s="98">
        <v>0</v>
      </c>
      <c r="G360" s="99">
        <f t="shared" si="222"/>
        <v>12404832.25</v>
      </c>
      <c r="H360" s="98">
        <f t="shared" si="223"/>
        <v>301</v>
      </c>
    </row>
    <row r="361" spans="1:8" s="73" customFormat="1" ht="11.25" customHeight="1" outlineLevel="2" x14ac:dyDescent="0.2">
      <c r="A361" s="94"/>
      <c r="B361" s="79" t="s">
        <v>142</v>
      </c>
      <c r="C361" s="95">
        <v>12404832.25</v>
      </c>
      <c r="D361" s="96">
        <v>301</v>
      </c>
      <c r="E361" s="97">
        <v>0</v>
      </c>
      <c r="F361" s="98">
        <v>0</v>
      </c>
      <c r="G361" s="99">
        <f t="shared" si="222"/>
        <v>12404832.25</v>
      </c>
      <c r="H361" s="98">
        <f t="shared" si="223"/>
        <v>301</v>
      </c>
    </row>
    <row r="362" spans="1:8" s="73" customFormat="1" ht="11.25" customHeight="1" outlineLevel="2" x14ac:dyDescent="0.2">
      <c r="A362" s="94"/>
      <c r="B362" s="79" t="s">
        <v>143</v>
      </c>
      <c r="C362" s="95">
        <v>12404832.26</v>
      </c>
      <c r="D362" s="96">
        <v>301</v>
      </c>
      <c r="E362" s="97">
        <v>0</v>
      </c>
      <c r="F362" s="98">
        <v>0</v>
      </c>
      <c r="G362" s="99">
        <f t="shared" si="222"/>
        <v>12404832.26</v>
      </c>
      <c r="H362" s="98">
        <f t="shared" si="223"/>
        <v>301</v>
      </c>
    </row>
    <row r="363" spans="1:8" s="73" customFormat="1" ht="11.25" customHeight="1" outlineLevel="2" x14ac:dyDescent="0.2">
      <c r="A363" s="94"/>
      <c r="B363" s="79" t="s">
        <v>150</v>
      </c>
      <c r="C363" s="95">
        <v>17251993.27</v>
      </c>
      <c r="D363" s="96">
        <v>473</v>
      </c>
      <c r="E363" s="97">
        <v>0</v>
      </c>
      <c r="F363" s="98">
        <v>0</v>
      </c>
      <c r="G363" s="99">
        <f t="shared" si="222"/>
        <v>17251993.27</v>
      </c>
      <c r="H363" s="98">
        <f t="shared" si="223"/>
        <v>473</v>
      </c>
    </row>
    <row r="364" spans="1:8" s="73" customFormat="1" ht="11.25" customHeight="1" outlineLevel="2" x14ac:dyDescent="0.2">
      <c r="A364" s="94"/>
      <c r="B364" s="79" t="s">
        <v>144</v>
      </c>
      <c r="C364" s="95">
        <v>17251993.27</v>
      </c>
      <c r="D364" s="96">
        <v>473</v>
      </c>
      <c r="E364" s="97">
        <v>21103592.16</v>
      </c>
      <c r="F364" s="98">
        <v>1116</v>
      </c>
      <c r="G364" s="99">
        <f t="shared" si="222"/>
        <v>38355585.43</v>
      </c>
      <c r="H364" s="98">
        <f t="shared" si="223"/>
        <v>1589</v>
      </c>
    </row>
    <row r="365" spans="1:8" s="73" customFormat="1" ht="11.25" customHeight="1" outlineLevel="2" x14ac:dyDescent="0.2">
      <c r="A365" s="94"/>
      <c r="B365" s="79" t="s">
        <v>145</v>
      </c>
      <c r="C365" s="95">
        <v>17251993.27</v>
      </c>
      <c r="D365" s="96">
        <v>473</v>
      </c>
      <c r="E365" s="97">
        <v>3673804.44</v>
      </c>
      <c r="F365" s="98">
        <v>195</v>
      </c>
      <c r="G365" s="99">
        <f t="shared" si="222"/>
        <v>20925797.710000001</v>
      </c>
      <c r="H365" s="98">
        <f t="shared" si="223"/>
        <v>668</v>
      </c>
    </row>
    <row r="366" spans="1:8" s="73" customFormat="1" ht="11.25" customHeight="1" outlineLevel="2" x14ac:dyDescent="0.2">
      <c r="A366" s="94"/>
      <c r="B366" s="79" t="s">
        <v>146</v>
      </c>
      <c r="C366" s="95">
        <v>17251993.27</v>
      </c>
      <c r="D366" s="96">
        <v>473</v>
      </c>
      <c r="E366" s="97">
        <v>3673804.44</v>
      </c>
      <c r="F366" s="98">
        <v>195</v>
      </c>
      <c r="G366" s="99">
        <f t="shared" si="222"/>
        <v>20925797.710000001</v>
      </c>
      <c r="H366" s="98">
        <f t="shared" si="223"/>
        <v>668</v>
      </c>
    </row>
    <row r="367" spans="1:8" s="73" customFormat="1" ht="11.25" customHeight="1" outlineLevel="2" x14ac:dyDescent="0.2">
      <c r="A367" s="94"/>
      <c r="B367" s="79" t="s">
        <v>147</v>
      </c>
      <c r="C367" s="95">
        <v>17251993.27</v>
      </c>
      <c r="D367" s="96">
        <v>473</v>
      </c>
      <c r="E367" s="97">
        <v>3673804.44</v>
      </c>
      <c r="F367" s="98">
        <v>195</v>
      </c>
      <c r="G367" s="99">
        <f t="shared" si="222"/>
        <v>20925797.710000001</v>
      </c>
      <c r="H367" s="98">
        <f t="shared" si="223"/>
        <v>668</v>
      </c>
    </row>
    <row r="368" spans="1:8" s="73" customFormat="1" ht="11.25" customHeight="1" outlineLevel="2" x14ac:dyDescent="0.2">
      <c r="A368" s="94"/>
      <c r="B368" s="79" t="s">
        <v>148</v>
      </c>
      <c r="C368" s="95">
        <v>17434361.030000001</v>
      </c>
      <c r="D368" s="96">
        <v>478</v>
      </c>
      <c r="E368" s="97">
        <v>3673804.44</v>
      </c>
      <c r="F368" s="98">
        <v>194</v>
      </c>
      <c r="G368" s="99">
        <f t="shared" ref="G368" si="224">C368+E368</f>
        <v>21108165.469999999</v>
      </c>
      <c r="H368" s="98">
        <f t="shared" ref="H368" si="225">D368+F368</f>
        <v>672</v>
      </c>
    </row>
    <row r="369" spans="1:8" s="73" customFormat="1" ht="11.25" customHeight="1" x14ac:dyDescent="0.2">
      <c r="A369" s="72" t="s">
        <v>151</v>
      </c>
      <c r="B369" s="181" t="s">
        <v>16</v>
      </c>
      <c r="C369" s="182"/>
      <c r="D369" s="182"/>
      <c r="E369" s="182"/>
      <c r="F369" s="182"/>
      <c r="G369" s="182"/>
      <c r="H369" s="183"/>
    </row>
    <row r="370" spans="1:8" s="73" customFormat="1" ht="11.25" customHeight="1" outlineLevel="1" x14ac:dyDescent="0.2">
      <c r="A370" s="74"/>
      <c r="B370" s="75" t="s">
        <v>163</v>
      </c>
      <c r="C370" s="91">
        <f>SUM(C371:C382)</f>
        <v>420531619</v>
      </c>
      <c r="D370" s="92">
        <f t="shared" ref="D370" si="226">SUM(D371:D382)</f>
        <v>13565</v>
      </c>
      <c r="E370" s="93">
        <f t="shared" ref="E370" si="227">SUM(E371:E382)</f>
        <v>9166352.8900000006</v>
      </c>
      <c r="F370" s="92">
        <f t="shared" ref="F370" si="228">SUM(F371:F382)</f>
        <v>399</v>
      </c>
      <c r="G370" s="91">
        <f t="shared" ref="G370" si="229">SUM(G371:G382)</f>
        <v>429697971.88999999</v>
      </c>
      <c r="H370" s="92">
        <f t="shared" ref="H370" si="230">SUM(H371:H382)</f>
        <v>13964</v>
      </c>
    </row>
    <row r="371" spans="1:8" s="73" customFormat="1" ht="11.25" customHeight="1" outlineLevel="2" x14ac:dyDescent="0.2">
      <c r="A371" s="94"/>
      <c r="B371" s="79" t="s">
        <v>138</v>
      </c>
      <c r="C371" s="95">
        <v>35031384.409999996</v>
      </c>
      <c r="D371" s="96">
        <v>1130</v>
      </c>
      <c r="E371" s="97">
        <v>0</v>
      </c>
      <c r="F371" s="98">
        <v>0</v>
      </c>
      <c r="G371" s="99">
        <f>C371+E371</f>
        <v>35031384.409999996</v>
      </c>
      <c r="H371" s="98">
        <f>D371+F371</f>
        <v>1130</v>
      </c>
    </row>
    <row r="372" spans="1:8" s="73" customFormat="1" ht="11.25" customHeight="1" outlineLevel="2" x14ac:dyDescent="0.2">
      <c r="A372" s="94"/>
      <c r="B372" s="79" t="s">
        <v>139</v>
      </c>
      <c r="C372" s="95">
        <v>35031384.409999996</v>
      </c>
      <c r="D372" s="96">
        <v>1130</v>
      </c>
      <c r="E372" s="97">
        <v>0</v>
      </c>
      <c r="F372" s="98">
        <v>0</v>
      </c>
      <c r="G372" s="99">
        <f t="shared" ref="G372:G381" si="231">C372+E372</f>
        <v>35031384.409999996</v>
      </c>
      <c r="H372" s="98">
        <f t="shared" ref="H372:H381" si="232">D372+F372</f>
        <v>1130</v>
      </c>
    </row>
    <row r="373" spans="1:8" s="73" customFormat="1" ht="11.25" customHeight="1" outlineLevel="2" x14ac:dyDescent="0.2">
      <c r="A373" s="94"/>
      <c r="B373" s="79" t="s">
        <v>140</v>
      </c>
      <c r="C373" s="95">
        <v>35031384.409999996</v>
      </c>
      <c r="D373" s="96">
        <v>1130</v>
      </c>
      <c r="E373" s="97">
        <v>0</v>
      </c>
      <c r="F373" s="98">
        <v>0</v>
      </c>
      <c r="G373" s="99">
        <f t="shared" si="231"/>
        <v>35031384.409999996</v>
      </c>
      <c r="H373" s="98">
        <f t="shared" si="232"/>
        <v>1130</v>
      </c>
    </row>
    <row r="374" spans="1:8" s="73" customFormat="1" ht="11.25" customHeight="1" outlineLevel="2" x14ac:dyDescent="0.2">
      <c r="A374" s="94"/>
      <c r="B374" s="79" t="s">
        <v>141</v>
      </c>
      <c r="C374" s="95">
        <v>35031384.409999996</v>
      </c>
      <c r="D374" s="96">
        <v>1130</v>
      </c>
      <c r="E374" s="97">
        <v>0</v>
      </c>
      <c r="F374" s="98">
        <v>0</v>
      </c>
      <c r="G374" s="99">
        <f t="shared" si="231"/>
        <v>35031384.409999996</v>
      </c>
      <c r="H374" s="98">
        <f t="shared" si="232"/>
        <v>1130</v>
      </c>
    </row>
    <row r="375" spans="1:8" s="73" customFormat="1" ht="11.25" customHeight="1" outlineLevel="2" x14ac:dyDescent="0.2">
      <c r="A375" s="94"/>
      <c r="B375" s="79" t="s">
        <v>142</v>
      </c>
      <c r="C375" s="95">
        <v>35031384.409999996</v>
      </c>
      <c r="D375" s="96">
        <v>1130</v>
      </c>
      <c r="E375" s="97">
        <v>0</v>
      </c>
      <c r="F375" s="98">
        <v>0</v>
      </c>
      <c r="G375" s="99">
        <f t="shared" si="231"/>
        <v>35031384.409999996</v>
      </c>
      <c r="H375" s="98">
        <f t="shared" si="232"/>
        <v>1130</v>
      </c>
    </row>
    <row r="376" spans="1:8" s="73" customFormat="1" ht="11.25" customHeight="1" outlineLevel="2" x14ac:dyDescent="0.2">
      <c r="A376" s="94"/>
      <c r="B376" s="79" t="s">
        <v>143</v>
      </c>
      <c r="C376" s="95">
        <v>35031384.409999996</v>
      </c>
      <c r="D376" s="96">
        <v>1130</v>
      </c>
      <c r="E376" s="97">
        <v>0</v>
      </c>
      <c r="F376" s="98">
        <v>0</v>
      </c>
      <c r="G376" s="99">
        <f t="shared" si="231"/>
        <v>35031384.409999996</v>
      </c>
      <c r="H376" s="98">
        <f t="shared" si="232"/>
        <v>1130</v>
      </c>
    </row>
    <row r="377" spans="1:8" s="73" customFormat="1" ht="11.25" customHeight="1" outlineLevel="2" x14ac:dyDescent="0.2">
      <c r="A377" s="94"/>
      <c r="B377" s="79" t="s">
        <v>150</v>
      </c>
      <c r="C377" s="95">
        <v>35031384.409999996</v>
      </c>
      <c r="D377" s="96">
        <v>1130</v>
      </c>
      <c r="E377" s="97">
        <v>0</v>
      </c>
      <c r="F377" s="98">
        <v>0</v>
      </c>
      <c r="G377" s="99">
        <f t="shared" si="231"/>
        <v>35031384.409999996</v>
      </c>
      <c r="H377" s="98">
        <f t="shared" si="232"/>
        <v>1130</v>
      </c>
    </row>
    <row r="378" spans="1:8" s="73" customFormat="1" ht="11.25" customHeight="1" outlineLevel="2" x14ac:dyDescent="0.2">
      <c r="A378" s="94"/>
      <c r="B378" s="79" t="s">
        <v>144</v>
      </c>
      <c r="C378" s="95">
        <v>35031384.409999996</v>
      </c>
      <c r="D378" s="96">
        <v>1130</v>
      </c>
      <c r="E378" s="97">
        <v>2830793</v>
      </c>
      <c r="F378" s="98">
        <v>123</v>
      </c>
      <c r="G378" s="99">
        <f t="shared" si="231"/>
        <v>37862177.409999996</v>
      </c>
      <c r="H378" s="98">
        <f t="shared" si="232"/>
        <v>1253</v>
      </c>
    </row>
    <row r="379" spans="1:8" s="73" customFormat="1" ht="11.25" customHeight="1" outlineLevel="2" x14ac:dyDescent="0.2">
      <c r="A379" s="94"/>
      <c r="B379" s="79" t="s">
        <v>145</v>
      </c>
      <c r="C379" s="95">
        <v>35031384.409999996</v>
      </c>
      <c r="D379" s="96">
        <v>1130</v>
      </c>
      <c r="E379" s="97">
        <v>1583889.97</v>
      </c>
      <c r="F379" s="98">
        <v>69</v>
      </c>
      <c r="G379" s="99">
        <f t="shared" si="231"/>
        <v>36615274.380000003</v>
      </c>
      <c r="H379" s="98">
        <f t="shared" si="232"/>
        <v>1199</v>
      </c>
    </row>
    <row r="380" spans="1:8" s="73" customFormat="1" ht="11.25" customHeight="1" outlineLevel="2" x14ac:dyDescent="0.2">
      <c r="A380" s="94"/>
      <c r="B380" s="79" t="s">
        <v>146</v>
      </c>
      <c r="C380" s="95">
        <v>35031384.409999996</v>
      </c>
      <c r="D380" s="96">
        <v>1130</v>
      </c>
      <c r="E380" s="97">
        <v>1583889.97</v>
      </c>
      <c r="F380" s="98">
        <v>69</v>
      </c>
      <c r="G380" s="99">
        <f t="shared" si="231"/>
        <v>36615274.380000003</v>
      </c>
      <c r="H380" s="98">
        <f t="shared" si="232"/>
        <v>1199</v>
      </c>
    </row>
    <row r="381" spans="1:8" s="73" customFormat="1" ht="11.25" customHeight="1" outlineLevel="2" x14ac:dyDescent="0.2">
      <c r="A381" s="94"/>
      <c r="B381" s="79" t="s">
        <v>147</v>
      </c>
      <c r="C381" s="95">
        <v>35031384.409999996</v>
      </c>
      <c r="D381" s="96">
        <v>1130</v>
      </c>
      <c r="E381" s="97">
        <v>1583889.97</v>
      </c>
      <c r="F381" s="98">
        <v>69</v>
      </c>
      <c r="G381" s="99">
        <f t="shared" si="231"/>
        <v>36615274.380000003</v>
      </c>
      <c r="H381" s="98">
        <f t="shared" si="232"/>
        <v>1199</v>
      </c>
    </row>
    <row r="382" spans="1:8" s="73" customFormat="1" ht="11.25" customHeight="1" outlineLevel="2" x14ac:dyDescent="0.2">
      <c r="A382" s="94"/>
      <c r="B382" s="79" t="s">
        <v>148</v>
      </c>
      <c r="C382" s="95">
        <v>35186390.490000002</v>
      </c>
      <c r="D382" s="96">
        <v>1135</v>
      </c>
      <c r="E382" s="97">
        <v>1583889.98</v>
      </c>
      <c r="F382" s="98">
        <v>69</v>
      </c>
      <c r="G382" s="99">
        <f t="shared" ref="G382" si="233">C382+E382</f>
        <v>36770280.469999999</v>
      </c>
      <c r="H382" s="98">
        <f t="shared" ref="H382" si="234">D382+F382</f>
        <v>1204</v>
      </c>
    </row>
    <row r="383" spans="1:8" s="73" customFormat="1" ht="11.25" customHeight="1" x14ac:dyDescent="0.2">
      <c r="A383" s="72" t="s">
        <v>152</v>
      </c>
      <c r="B383" s="181" t="s">
        <v>3</v>
      </c>
      <c r="C383" s="182"/>
      <c r="D383" s="182"/>
      <c r="E383" s="182"/>
      <c r="F383" s="182"/>
      <c r="G383" s="182"/>
      <c r="H383" s="183"/>
    </row>
    <row r="384" spans="1:8" s="73" customFormat="1" ht="11.25" customHeight="1" outlineLevel="1" x14ac:dyDescent="0.2">
      <c r="A384" s="74"/>
      <c r="B384" s="75" t="s">
        <v>163</v>
      </c>
      <c r="C384" s="91">
        <f>SUM(C385:C396)</f>
        <v>438560687</v>
      </c>
      <c r="D384" s="92">
        <f t="shared" ref="D384:H384" si="235">SUM(D385:D396)</f>
        <v>13651</v>
      </c>
      <c r="E384" s="93">
        <f t="shared" si="235"/>
        <v>93840617.469999999</v>
      </c>
      <c r="F384" s="92">
        <f t="shared" si="235"/>
        <v>2733</v>
      </c>
      <c r="G384" s="91">
        <f t="shared" si="235"/>
        <v>532401304.47000003</v>
      </c>
      <c r="H384" s="92">
        <f t="shared" si="235"/>
        <v>16384</v>
      </c>
    </row>
    <row r="385" spans="1:8" s="73" customFormat="1" ht="11.25" customHeight="1" outlineLevel="2" x14ac:dyDescent="0.2">
      <c r="A385" s="94"/>
      <c r="B385" s="79" t="s">
        <v>138</v>
      </c>
      <c r="C385" s="95">
        <v>36560110.009999998</v>
      </c>
      <c r="D385" s="96">
        <v>1138</v>
      </c>
      <c r="E385" s="97">
        <v>0</v>
      </c>
      <c r="F385" s="98">
        <v>0</v>
      </c>
      <c r="G385" s="99">
        <f>C385+E385</f>
        <v>36560110.009999998</v>
      </c>
      <c r="H385" s="98">
        <f>D385+F385</f>
        <v>1138</v>
      </c>
    </row>
    <row r="386" spans="1:8" s="73" customFormat="1" ht="11.25" customHeight="1" outlineLevel="2" x14ac:dyDescent="0.2">
      <c r="A386" s="94"/>
      <c r="B386" s="79" t="s">
        <v>139</v>
      </c>
      <c r="C386" s="95">
        <v>36560110.009999998</v>
      </c>
      <c r="D386" s="96">
        <v>1138</v>
      </c>
      <c r="E386" s="97">
        <v>0</v>
      </c>
      <c r="F386" s="98">
        <v>0</v>
      </c>
      <c r="G386" s="99">
        <f t="shared" ref="G386:G395" si="236">C386+E386</f>
        <v>36560110.009999998</v>
      </c>
      <c r="H386" s="98">
        <f t="shared" ref="H386:H395" si="237">D386+F386</f>
        <v>1138</v>
      </c>
    </row>
    <row r="387" spans="1:8" s="73" customFormat="1" ht="11.25" customHeight="1" outlineLevel="2" x14ac:dyDescent="0.2">
      <c r="A387" s="94"/>
      <c r="B387" s="79" t="s">
        <v>140</v>
      </c>
      <c r="C387" s="95">
        <v>36560110.009999998</v>
      </c>
      <c r="D387" s="96">
        <v>1138</v>
      </c>
      <c r="E387" s="97">
        <v>0</v>
      </c>
      <c r="F387" s="98">
        <v>0</v>
      </c>
      <c r="G387" s="99">
        <f t="shared" si="236"/>
        <v>36560110.009999998</v>
      </c>
      <c r="H387" s="98">
        <f t="shared" si="237"/>
        <v>1138</v>
      </c>
    </row>
    <row r="388" spans="1:8" s="73" customFormat="1" ht="11.25" customHeight="1" outlineLevel="2" x14ac:dyDescent="0.2">
      <c r="A388" s="94"/>
      <c r="B388" s="79" t="s">
        <v>141</v>
      </c>
      <c r="C388" s="95">
        <v>36560110.009999998</v>
      </c>
      <c r="D388" s="96">
        <v>1138</v>
      </c>
      <c r="E388" s="97">
        <v>0</v>
      </c>
      <c r="F388" s="98">
        <v>0</v>
      </c>
      <c r="G388" s="99">
        <f t="shared" si="236"/>
        <v>36560110.009999998</v>
      </c>
      <c r="H388" s="98">
        <f t="shared" si="237"/>
        <v>1138</v>
      </c>
    </row>
    <row r="389" spans="1:8" s="73" customFormat="1" ht="11.25" customHeight="1" outlineLevel="2" x14ac:dyDescent="0.2">
      <c r="A389" s="94"/>
      <c r="B389" s="79" t="s">
        <v>142</v>
      </c>
      <c r="C389" s="95">
        <v>36560110.009999998</v>
      </c>
      <c r="D389" s="96">
        <v>1138</v>
      </c>
      <c r="E389" s="97">
        <v>0</v>
      </c>
      <c r="F389" s="98">
        <v>0</v>
      </c>
      <c r="G389" s="99">
        <f t="shared" si="236"/>
        <v>36560110.009999998</v>
      </c>
      <c r="H389" s="98">
        <f t="shared" si="237"/>
        <v>1138</v>
      </c>
    </row>
    <row r="390" spans="1:8" s="73" customFormat="1" ht="11.25" customHeight="1" outlineLevel="2" x14ac:dyDescent="0.2">
      <c r="A390" s="94"/>
      <c r="B390" s="79" t="s">
        <v>143</v>
      </c>
      <c r="C390" s="95">
        <v>36560110.009999998</v>
      </c>
      <c r="D390" s="96">
        <v>1138</v>
      </c>
      <c r="E390" s="97">
        <v>0</v>
      </c>
      <c r="F390" s="98">
        <v>0</v>
      </c>
      <c r="G390" s="99">
        <f t="shared" si="236"/>
        <v>36560110.009999998</v>
      </c>
      <c r="H390" s="98">
        <f t="shared" si="237"/>
        <v>1138</v>
      </c>
    </row>
    <row r="391" spans="1:8" s="73" customFormat="1" ht="11.25" customHeight="1" outlineLevel="2" x14ac:dyDescent="0.2">
      <c r="A391" s="94"/>
      <c r="B391" s="79" t="s">
        <v>150</v>
      </c>
      <c r="C391" s="95">
        <v>36560110.009999998</v>
      </c>
      <c r="D391" s="96">
        <v>1138</v>
      </c>
      <c r="E391" s="97">
        <v>0</v>
      </c>
      <c r="F391" s="98">
        <v>0</v>
      </c>
      <c r="G391" s="99">
        <f t="shared" si="236"/>
        <v>36560110.009999998</v>
      </c>
      <c r="H391" s="98">
        <f t="shared" si="237"/>
        <v>1138</v>
      </c>
    </row>
    <row r="392" spans="1:8" s="73" customFormat="1" ht="11.25" customHeight="1" outlineLevel="2" x14ac:dyDescent="0.2">
      <c r="A392" s="94"/>
      <c r="B392" s="79" t="s">
        <v>144</v>
      </c>
      <c r="C392" s="95">
        <v>36560110.009999998</v>
      </c>
      <c r="D392" s="96">
        <v>1138</v>
      </c>
      <c r="E392" s="97">
        <v>49630595.549999997</v>
      </c>
      <c r="F392" s="98">
        <v>1445</v>
      </c>
      <c r="G392" s="99">
        <f t="shared" si="236"/>
        <v>86190705.560000002</v>
      </c>
      <c r="H392" s="98">
        <f t="shared" si="237"/>
        <v>2583</v>
      </c>
    </row>
    <row r="393" spans="1:8" s="73" customFormat="1" ht="11.25" customHeight="1" outlineLevel="2" x14ac:dyDescent="0.2">
      <c r="A393" s="94"/>
      <c r="B393" s="79" t="s">
        <v>145</v>
      </c>
      <c r="C393" s="95">
        <v>36560110.009999998</v>
      </c>
      <c r="D393" s="96">
        <v>1138</v>
      </c>
      <c r="E393" s="97">
        <v>11052505.48</v>
      </c>
      <c r="F393" s="98">
        <v>322</v>
      </c>
      <c r="G393" s="99">
        <f t="shared" si="236"/>
        <v>47612615.490000002</v>
      </c>
      <c r="H393" s="98">
        <f t="shared" si="237"/>
        <v>1460</v>
      </c>
    </row>
    <row r="394" spans="1:8" s="73" customFormat="1" ht="11.25" customHeight="1" outlineLevel="2" x14ac:dyDescent="0.2">
      <c r="A394" s="94"/>
      <c r="B394" s="79" t="s">
        <v>146</v>
      </c>
      <c r="C394" s="95">
        <v>36560110.009999998</v>
      </c>
      <c r="D394" s="96">
        <v>1138</v>
      </c>
      <c r="E394" s="97">
        <v>11052505.48</v>
      </c>
      <c r="F394" s="98">
        <v>322</v>
      </c>
      <c r="G394" s="99">
        <f t="shared" si="236"/>
        <v>47612615.490000002</v>
      </c>
      <c r="H394" s="98">
        <f t="shared" si="237"/>
        <v>1460</v>
      </c>
    </row>
    <row r="395" spans="1:8" s="73" customFormat="1" ht="11.25" customHeight="1" outlineLevel="2" x14ac:dyDescent="0.2">
      <c r="A395" s="94"/>
      <c r="B395" s="79" t="s">
        <v>147</v>
      </c>
      <c r="C395" s="95">
        <v>36560110.009999998</v>
      </c>
      <c r="D395" s="96">
        <v>1138</v>
      </c>
      <c r="E395" s="97">
        <v>11052505.48</v>
      </c>
      <c r="F395" s="98">
        <v>322</v>
      </c>
      <c r="G395" s="99">
        <f t="shared" si="236"/>
        <v>47612615.490000002</v>
      </c>
      <c r="H395" s="98">
        <f t="shared" si="237"/>
        <v>1460</v>
      </c>
    </row>
    <row r="396" spans="1:8" s="73" customFormat="1" ht="11.25" customHeight="1" outlineLevel="2" x14ac:dyDescent="0.2">
      <c r="A396" s="94"/>
      <c r="B396" s="79" t="s">
        <v>148</v>
      </c>
      <c r="C396" s="95">
        <v>36399476.890000001</v>
      </c>
      <c r="D396" s="96">
        <v>1133</v>
      </c>
      <c r="E396" s="97">
        <v>11052505.48</v>
      </c>
      <c r="F396" s="98">
        <v>322</v>
      </c>
      <c r="G396" s="99">
        <f t="shared" ref="G396" si="238">C396+E396</f>
        <v>47451982.369999997</v>
      </c>
      <c r="H396" s="98">
        <f t="shared" ref="H396" si="239">D396+F396</f>
        <v>1455</v>
      </c>
    </row>
    <row r="397" spans="1:8" s="73" customFormat="1" ht="11.25" customHeight="1" x14ac:dyDescent="0.2">
      <c r="A397" s="72" t="s">
        <v>190</v>
      </c>
      <c r="B397" s="181" t="s">
        <v>191</v>
      </c>
      <c r="C397" s="182"/>
      <c r="D397" s="182"/>
      <c r="E397" s="182"/>
      <c r="F397" s="182"/>
      <c r="G397" s="182"/>
      <c r="H397" s="183"/>
    </row>
    <row r="398" spans="1:8" s="73" customFormat="1" ht="11.25" customHeight="1" outlineLevel="1" x14ac:dyDescent="0.2">
      <c r="A398" s="74"/>
      <c r="B398" s="75" t="s">
        <v>163</v>
      </c>
      <c r="C398" s="91">
        <f>SUM(C399:C410)</f>
        <v>301101400</v>
      </c>
      <c r="D398" s="92">
        <f t="shared" ref="D398" si="240">SUM(D399:D410)</f>
        <v>12433</v>
      </c>
      <c r="E398" s="93">
        <f t="shared" ref="E398" si="241">SUM(E399:E410)</f>
        <v>-26607316.940000001</v>
      </c>
      <c r="F398" s="92">
        <f t="shared" ref="F398" si="242">SUM(F399:F410)</f>
        <v>-988</v>
      </c>
      <c r="G398" s="91">
        <f t="shared" ref="G398" si="243">SUM(G399:G410)</f>
        <v>274494083.06</v>
      </c>
      <c r="H398" s="92">
        <f t="shared" ref="H398" si="244">SUM(H399:H410)</f>
        <v>11445</v>
      </c>
    </row>
    <row r="399" spans="1:8" s="73" customFormat="1" ht="11.25" customHeight="1" outlineLevel="2" x14ac:dyDescent="0.2">
      <c r="A399" s="94"/>
      <c r="B399" s="79" t="s">
        <v>138</v>
      </c>
      <c r="C399" s="95">
        <v>18112147.550000001</v>
      </c>
      <c r="D399" s="96">
        <v>712</v>
      </c>
      <c r="E399" s="97">
        <v>0</v>
      </c>
      <c r="F399" s="98">
        <v>0</v>
      </c>
      <c r="G399" s="99">
        <f>C399+E399</f>
        <v>18112147.550000001</v>
      </c>
      <c r="H399" s="98">
        <f>D399+F399</f>
        <v>712</v>
      </c>
    </row>
    <row r="400" spans="1:8" s="73" customFormat="1" ht="11.25" customHeight="1" outlineLevel="2" x14ac:dyDescent="0.2">
      <c r="A400" s="94"/>
      <c r="B400" s="79" t="s">
        <v>139</v>
      </c>
      <c r="C400" s="95">
        <v>23762303.550000001</v>
      </c>
      <c r="D400" s="96">
        <v>1017</v>
      </c>
      <c r="E400" s="97">
        <v>-3983384.08</v>
      </c>
      <c r="F400" s="98">
        <v>-148</v>
      </c>
      <c r="G400" s="99">
        <f t="shared" ref="G400:G410" si="245">C400+E400</f>
        <v>19778919.469999999</v>
      </c>
      <c r="H400" s="98">
        <f t="shared" ref="H400:H410" si="246">D400+F400</f>
        <v>869</v>
      </c>
    </row>
    <row r="401" spans="1:8" s="73" customFormat="1" ht="11.25" customHeight="1" outlineLevel="2" x14ac:dyDescent="0.2">
      <c r="A401" s="94"/>
      <c r="B401" s="79" t="s">
        <v>140</v>
      </c>
      <c r="C401" s="95">
        <v>25937225.550000001</v>
      </c>
      <c r="D401" s="96">
        <v>1071</v>
      </c>
      <c r="E401" s="97">
        <v>-3141817.12</v>
      </c>
      <c r="F401" s="98">
        <v>-117</v>
      </c>
      <c r="G401" s="99">
        <f t="shared" si="245"/>
        <v>22795408.43</v>
      </c>
      <c r="H401" s="98">
        <f t="shared" si="246"/>
        <v>954</v>
      </c>
    </row>
    <row r="402" spans="1:8" s="73" customFormat="1" ht="11.25" customHeight="1" outlineLevel="2" x14ac:dyDescent="0.2">
      <c r="A402" s="94"/>
      <c r="B402" s="79" t="s">
        <v>141</v>
      </c>
      <c r="C402" s="95">
        <v>25937225.550000001</v>
      </c>
      <c r="D402" s="96">
        <v>1071</v>
      </c>
      <c r="E402" s="97">
        <v>-2788231.45</v>
      </c>
      <c r="F402" s="98">
        <v>-104</v>
      </c>
      <c r="G402" s="99">
        <f t="shared" si="245"/>
        <v>23148994.100000001</v>
      </c>
      <c r="H402" s="98">
        <f t="shared" si="246"/>
        <v>967</v>
      </c>
    </row>
    <row r="403" spans="1:8" s="73" customFormat="1" ht="11.25" customHeight="1" outlineLevel="2" x14ac:dyDescent="0.2">
      <c r="A403" s="94"/>
      <c r="B403" s="79" t="s">
        <v>142</v>
      </c>
      <c r="C403" s="95">
        <v>25937225.550000001</v>
      </c>
      <c r="D403" s="96">
        <v>1071</v>
      </c>
      <c r="E403" s="97">
        <v>-5070526.91</v>
      </c>
      <c r="F403" s="98">
        <v>-189</v>
      </c>
      <c r="G403" s="99">
        <f t="shared" si="245"/>
        <v>20866698.640000001</v>
      </c>
      <c r="H403" s="98">
        <f t="shared" si="246"/>
        <v>882</v>
      </c>
    </row>
    <row r="404" spans="1:8" s="73" customFormat="1" ht="11.25" customHeight="1" outlineLevel="2" x14ac:dyDescent="0.2">
      <c r="A404" s="94"/>
      <c r="B404" s="79" t="s">
        <v>143</v>
      </c>
      <c r="C404" s="95">
        <v>25937225.550000001</v>
      </c>
      <c r="D404" s="96">
        <v>1071</v>
      </c>
      <c r="E404" s="97">
        <v>-2425876.06</v>
      </c>
      <c r="F404" s="98">
        <v>-90</v>
      </c>
      <c r="G404" s="99">
        <f t="shared" si="245"/>
        <v>23511349.489999998</v>
      </c>
      <c r="H404" s="98">
        <f t="shared" si="246"/>
        <v>981</v>
      </c>
    </row>
    <row r="405" spans="1:8" s="73" customFormat="1" ht="11.25" customHeight="1" outlineLevel="2" x14ac:dyDescent="0.2">
      <c r="A405" s="94"/>
      <c r="B405" s="79" t="s">
        <v>150</v>
      </c>
      <c r="C405" s="95">
        <v>25937225.550000001</v>
      </c>
      <c r="D405" s="96">
        <v>1071</v>
      </c>
      <c r="E405" s="97">
        <v>-8060974.9900000002</v>
      </c>
      <c r="F405" s="98">
        <v>-299</v>
      </c>
      <c r="G405" s="99">
        <f t="shared" si="245"/>
        <v>17876250.559999999</v>
      </c>
      <c r="H405" s="98">
        <f t="shared" si="246"/>
        <v>772</v>
      </c>
    </row>
    <row r="406" spans="1:8" s="73" customFormat="1" ht="11.25" customHeight="1" outlineLevel="2" x14ac:dyDescent="0.2">
      <c r="A406" s="94"/>
      <c r="B406" s="79" t="s">
        <v>144</v>
      </c>
      <c r="C406" s="95">
        <v>25937225.550000001</v>
      </c>
      <c r="D406" s="96">
        <v>1071</v>
      </c>
      <c r="E406" s="97">
        <v>-1109087.6499999999</v>
      </c>
      <c r="F406" s="98">
        <v>-41</v>
      </c>
      <c r="G406" s="99">
        <f t="shared" si="245"/>
        <v>24828137.899999999</v>
      </c>
      <c r="H406" s="98">
        <f t="shared" si="246"/>
        <v>1030</v>
      </c>
    </row>
    <row r="407" spans="1:8" s="73" customFormat="1" ht="11.25" customHeight="1" outlineLevel="2" x14ac:dyDescent="0.2">
      <c r="A407" s="94"/>
      <c r="B407" s="100" t="s">
        <v>145</v>
      </c>
      <c r="C407" s="101">
        <v>25937225.550000001</v>
      </c>
      <c r="D407" s="103">
        <v>1071</v>
      </c>
      <c r="E407" s="97">
        <v>0</v>
      </c>
      <c r="F407" s="98">
        <v>0</v>
      </c>
      <c r="G407" s="99">
        <f t="shared" ref="G407" si="247">C407+E407</f>
        <v>25937225.550000001</v>
      </c>
      <c r="H407" s="98">
        <f t="shared" ref="H407" si="248">D407+F407</f>
        <v>1071</v>
      </c>
    </row>
    <row r="408" spans="1:8" s="73" customFormat="1" ht="11.25" customHeight="1" outlineLevel="2" x14ac:dyDescent="0.2">
      <c r="A408" s="94"/>
      <c r="B408" s="79" t="s">
        <v>146</v>
      </c>
      <c r="C408" s="95">
        <v>25937225.550000001</v>
      </c>
      <c r="D408" s="96">
        <v>1071</v>
      </c>
      <c r="E408" s="97">
        <v>0</v>
      </c>
      <c r="F408" s="98">
        <v>0</v>
      </c>
      <c r="G408" s="99">
        <f t="shared" si="245"/>
        <v>25937225.550000001</v>
      </c>
      <c r="H408" s="98">
        <f t="shared" si="246"/>
        <v>1071</v>
      </c>
    </row>
    <row r="409" spans="1:8" s="73" customFormat="1" ht="11.25" customHeight="1" outlineLevel="2" x14ac:dyDescent="0.2">
      <c r="A409" s="94"/>
      <c r="B409" s="79" t="s">
        <v>147</v>
      </c>
      <c r="C409" s="95">
        <v>25937225.550000001</v>
      </c>
      <c r="D409" s="96">
        <v>1071</v>
      </c>
      <c r="E409" s="97">
        <v>0</v>
      </c>
      <c r="F409" s="98">
        <v>0</v>
      </c>
      <c r="G409" s="99">
        <f t="shared" si="245"/>
        <v>25937225.550000001</v>
      </c>
      <c r="H409" s="98">
        <f t="shared" si="246"/>
        <v>1071</v>
      </c>
    </row>
    <row r="410" spans="1:8" s="73" customFormat="1" ht="11.25" customHeight="1" outlineLevel="2" x14ac:dyDescent="0.2">
      <c r="A410" s="94"/>
      <c r="B410" s="79" t="s">
        <v>148</v>
      </c>
      <c r="C410" s="95">
        <v>25791918.949999999</v>
      </c>
      <c r="D410" s="96">
        <v>1065</v>
      </c>
      <c r="E410" s="97">
        <v>-27418.68</v>
      </c>
      <c r="F410" s="98">
        <v>0</v>
      </c>
      <c r="G410" s="99">
        <f t="shared" si="245"/>
        <v>25764500.27</v>
      </c>
      <c r="H410" s="98">
        <f t="shared" si="246"/>
        <v>1065</v>
      </c>
    </row>
    <row r="411" spans="1:8" s="73" customFormat="1" ht="12" customHeight="1" x14ac:dyDescent="0.2">
      <c r="A411" s="72" t="s">
        <v>192</v>
      </c>
      <c r="B411" s="181" t="s">
        <v>6</v>
      </c>
      <c r="C411" s="182"/>
      <c r="D411" s="182"/>
      <c r="E411" s="182"/>
      <c r="F411" s="182"/>
      <c r="G411" s="182"/>
      <c r="H411" s="183"/>
    </row>
    <row r="412" spans="1:8" s="73" customFormat="1" ht="11.25" customHeight="1" outlineLevel="1" x14ac:dyDescent="0.2">
      <c r="A412" s="74"/>
      <c r="B412" s="75" t="s">
        <v>163</v>
      </c>
      <c r="C412" s="91">
        <f t="shared" ref="C412:D412" si="249">SUM(C413:C424)</f>
        <v>315174111</v>
      </c>
      <c r="D412" s="92">
        <f t="shared" si="249"/>
        <v>11730</v>
      </c>
      <c r="E412" s="93">
        <f>SUM(E413:E424)</f>
        <v>25052803.670000002</v>
      </c>
      <c r="F412" s="92">
        <f t="shared" ref="F412" si="250">SUM(F413:F424)</f>
        <v>886</v>
      </c>
      <c r="G412" s="91">
        <f t="shared" ref="G412" si="251">SUM(G413:G424)</f>
        <v>340226914.67000002</v>
      </c>
      <c r="H412" s="92">
        <f>SUM(H413:H424)</f>
        <v>12616</v>
      </c>
    </row>
    <row r="413" spans="1:8" s="73" customFormat="1" ht="11.25" customHeight="1" outlineLevel="2" x14ac:dyDescent="0.2">
      <c r="A413" s="94"/>
      <c r="B413" s="79" t="s">
        <v>138</v>
      </c>
      <c r="C413" s="95">
        <v>22648616.050000001</v>
      </c>
      <c r="D413" s="96">
        <v>829</v>
      </c>
      <c r="E413" s="97">
        <v>0</v>
      </c>
      <c r="F413" s="98">
        <v>0</v>
      </c>
      <c r="G413" s="99">
        <f>C413+E413</f>
        <v>22648616.050000001</v>
      </c>
      <c r="H413" s="98">
        <f>D413+F413</f>
        <v>829</v>
      </c>
    </row>
    <row r="414" spans="1:8" s="73" customFormat="1" ht="11.25" customHeight="1" outlineLevel="2" x14ac:dyDescent="0.2">
      <c r="A414" s="94"/>
      <c r="B414" s="79" t="s">
        <v>139</v>
      </c>
      <c r="C414" s="95">
        <v>22648616.050000001</v>
      </c>
      <c r="D414" s="96">
        <v>829</v>
      </c>
      <c r="E414" s="97">
        <v>0</v>
      </c>
      <c r="F414" s="98">
        <v>0</v>
      </c>
      <c r="G414" s="99">
        <f t="shared" ref="G414:G423" si="252">C414+E414</f>
        <v>22648616.050000001</v>
      </c>
      <c r="H414" s="98">
        <f t="shared" ref="H414:H423" si="253">D414+F414</f>
        <v>829</v>
      </c>
    </row>
    <row r="415" spans="1:8" s="73" customFormat="1" ht="11.25" customHeight="1" outlineLevel="2" x14ac:dyDescent="0.2">
      <c r="A415" s="94"/>
      <c r="B415" s="79" t="s">
        <v>140</v>
      </c>
      <c r="C415" s="95">
        <v>22648616.050000001</v>
      </c>
      <c r="D415" s="96">
        <v>829</v>
      </c>
      <c r="E415" s="97">
        <v>0</v>
      </c>
      <c r="F415" s="98">
        <v>0</v>
      </c>
      <c r="G415" s="99">
        <f t="shared" si="252"/>
        <v>22648616.050000001</v>
      </c>
      <c r="H415" s="98">
        <f t="shared" si="253"/>
        <v>829</v>
      </c>
    </row>
    <row r="416" spans="1:8" s="73" customFormat="1" ht="11.25" customHeight="1" outlineLevel="2" x14ac:dyDescent="0.2">
      <c r="A416" s="94"/>
      <c r="B416" s="79" t="s">
        <v>141</v>
      </c>
      <c r="C416" s="95">
        <v>22648616.050000001</v>
      </c>
      <c r="D416" s="96">
        <v>829</v>
      </c>
      <c r="E416" s="97">
        <v>0</v>
      </c>
      <c r="F416" s="98">
        <v>0</v>
      </c>
      <c r="G416" s="99">
        <f t="shared" si="252"/>
        <v>22648616.050000001</v>
      </c>
      <c r="H416" s="98">
        <f t="shared" si="253"/>
        <v>829</v>
      </c>
    </row>
    <row r="417" spans="1:8" s="73" customFormat="1" ht="11.25" customHeight="1" outlineLevel="2" x14ac:dyDescent="0.2">
      <c r="A417" s="94"/>
      <c r="B417" s="79" t="s">
        <v>142</v>
      </c>
      <c r="C417" s="95">
        <v>22648616.050000001</v>
      </c>
      <c r="D417" s="96">
        <v>829</v>
      </c>
      <c r="E417" s="97">
        <v>0</v>
      </c>
      <c r="F417" s="98">
        <v>0</v>
      </c>
      <c r="G417" s="99">
        <f t="shared" si="252"/>
        <v>22648616.050000001</v>
      </c>
      <c r="H417" s="98">
        <f t="shared" si="253"/>
        <v>829</v>
      </c>
    </row>
    <row r="418" spans="1:8" s="73" customFormat="1" ht="11.25" customHeight="1" outlineLevel="2" x14ac:dyDescent="0.2">
      <c r="A418" s="94"/>
      <c r="B418" s="79" t="s">
        <v>143</v>
      </c>
      <c r="C418" s="95">
        <v>22648616.050000001</v>
      </c>
      <c r="D418" s="96">
        <v>829</v>
      </c>
      <c r="E418" s="97">
        <v>0</v>
      </c>
      <c r="F418" s="98">
        <v>0</v>
      </c>
      <c r="G418" s="99">
        <f t="shared" si="252"/>
        <v>22648616.050000001</v>
      </c>
      <c r="H418" s="98">
        <f t="shared" si="253"/>
        <v>829</v>
      </c>
    </row>
    <row r="419" spans="1:8" s="73" customFormat="1" ht="11.25" customHeight="1" outlineLevel="2" x14ac:dyDescent="0.2">
      <c r="A419" s="94"/>
      <c r="B419" s="79" t="s">
        <v>150</v>
      </c>
      <c r="C419" s="95">
        <v>22648616.050000001</v>
      </c>
      <c r="D419" s="96">
        <v>829</v>
      </c>
      <c r="E419" s="97">
        <v>0</v>
      </c>
      <c r="F419" s="98">
        <v>0</v>
      </c>
      <c r="G419" s="99">
        <f t="shared" si="252"/>
        <v>22648616.050000001</v>
      </c>
      <c r="H419" s="98">
        <f t="shared" si="253"/>
        <v>829</v>
      </c>
    </row>
    <row r="420" spans="1:8" s="73" customFormat="1" ht="11.25" customHeight="1" outlineLevel="2" x14ac:dyDescent="0.2">
      <c r="A420" s="94"/>
      <c r="B420" s="79" t="s">
        <v>144</v>
      </c>
      <c r="C420" s="95">
        <v>31348616.050000001</v>
      </c>
      <c r="D420" s="96">
        <v>1186</v>
      </c>
      <c r="E420" s="97">
        <v>0</v>
      </c>
      <c r="F420" s="98">
        <v>0</v>
      </c>
      <c r="G420" s="99">
        <f t="shared" si="252"/>
        <v>31348616.050000001</v>
      </c>
      <c r="H420" s="98">
        <f t="shared" si="253"/>
        <v>1186</v>
      </c>
    </row>
    <row r="421" spans="1:8" s="73" customFormat="1" ht="11.25" customHeight="1" outlineLevel="2" x14ac:dyDescent="0.2">
      <c r="A421" s="94"/>
      <c r="B421" s="79" t="s">
        <v>145</v>
      </c>
      <c r="C421" s="95">
        <v>31348616.050000001</v>
      </c>
      <c r="D421" s="96">
        <v>1186</v>
      </c>
      <c r="E421" s="97">
        <v>6263200.9199999999</v>
      </c>
      <c r="F421" s="98">
        <v>222</v>
      </c>
      <c r="G421" s="99">
        <f t="shared" si="252"/>
        <v>37611816.969999999</v>
      </c>
      <c r="H421" s="98">
        <f t="shared" si="253"/>
        <v>1408</v>
      </c>
    </row>
    <row r="422" spans="1:8" s="73" customFormat="1" ht="11.25" customHeight="1" outlineLevel="2" x14ac:dyDescent="0.2">
      <c r="A422" s="94"/>
      <c r="B422" s="79" t="s">
        <v>146</v>
      </c>
      <c r="C422" s="95">
        <v>31348616.050000001</v>
      </c>
      <c r="D422" s="96">
        <v>1186</v>
      </c>
      <c r="E422" s="97">
        <v>6263200.9199999999</v>
      </c>
      <c r="F422" s="98">
        <v>222</v>
      </c>
      <c r="G422" s="99">
        <f t="shared" si="252"/>
        <v>37611816.969999999</v>
      </c>
      <c r="H422" s="98">
        <f t="shared" si="253"/>
        <v>1408</v>
      </c>
    </row>
    <row r="423" spans="1:8" s="73" customFormat="1" ht="11.25" customHeight="1" outlineLevel="2" x14ac:dyDescent="0.2">
      <c r="A423" s="94"/>
      <c r="B423" s="79" t="s">
        <v>147</v>
      </c>
      <c r="C423" s="95">
        <v>31348616.050000001</v>
      </c>
      <c r="D423" s="96">
        <v>1186</v>
      </c>
      <c r="E423" s="97">
        <v>6263200.9199999999</v>
      </c>
      <c r="F423" s="98">
        <v>222</v>
      </c>
      <c r="G423" s="99">
        <f t="shared" si="252"/>
        <v>37611816.969999999</v>
      </c>
      <c r="H423" s="98">
        <f t="shared" si="253"/>
        <v>1408</v>
      </c>
    </row>
    <row r="424" spans="1:8" s="73" customFormat="1" ht="11.25" customHeight="1" outlineLevel="2" x14ac:dyDescent="0.2">
      <c r="A424" s="94"/>
      <c r="B424" s="79" t="s">
        <v>148</v>
      </c>
      <c r="C424" s="95">
        <v>31239334.449999999</v>
      </c>
      <c r="D424" s="96">
        <v>1183</v>
      </c>
      <c r="E424" s="97">
        <v>6263200.9100000001</v>
      </c>
      <c r="F424" s="98">
        <v>220</v>
      </c>
      <c r="G424" s="99">
        <f t="shared" ref="G424" si="254">C424+E424</f>
        <v>37502535.359999999</v>
      </c>
      <c r="H424" s="98">
        <f t="shared" ref="H424" si="255">D424+F424</f>
        <v>1403</v>
      </c>
    </row>
    <row r="425" spans="1:8" s="73" customFormat="1" ht="12.75" customHeight="1" x14ac:dyDescent="0.2">
      <c r="A425" s="72" t="s">
        <v>193</v>
      </c>
      <c r="B425" s="181" t="s">
        <v>7</v>
      </c>
      <c r="C425" s="182"/>
      <c r="D425" s="182"/>
      <c r="E425" s="182"/>
      <c r="F425" s="182"/>
      <c r="G425" s="182"/>
      <c r="H425" s="183"/>
    </row>
    <row r="426" spans="1:8" s="73" customFormat="1" ht="11.25" customHeight="1" outlineLevel="1" x14ac:dyDescent="0.2">
      <c r="A426" s="74"/>
      <c r="B426" s="75" t="s">
        <v>163</v>
      </c>
      <c r="C426" s="91">
        <f>SUM(C427:C438)</f>
        <v>542300000</v>
      </c>
      <c r="D426" s="92">
        <f t="shared" ref="D426" si="256">SUM(D427:D438)</f>
        <v>13432</v>
      </c>
      <c r="E426" s="93">
        <f t="shared" ref="E426" si="257">SUM(E427:E438)</f>
        <v>-20000000</v>
      </c>
      <c r="F426" s="92">
        <f t="shared" ref="F426" si="258">SUM(F427:F438)</f>
        <v>-312</v>
      </c>
      <c r="G426" s="91">
        <f t="shared" ref="G426" si="259">SUM(G427:G438)</f>
        <v>522300000</v>
      </c>
      <c r="H426" s="92">
        <f t="shared" ref="H426" si="260">SUM(H427:H438)</f>
        <v>13120</v>
      </c>
    </row>
    <row r="427" spans="1:8" s="73" customFormat="1" ht="11.25" customHeight="1" outlineLevel="2" x14ac:dyDescent="0.2">
      <c r="A427" s="94"/>
      <c r="B427" s="79" t="s">
        <v>138</v>
      </c>
      <c r="C427" s="95">
        <v>45178208.759999998</v>
      </c>
      <c r="D427" s="96">
        <v>1119</v>
      </c>
      <c r="E427" s="97">
        <v>0</v>
      </c>
      <c r="F427" s="98">
        <v>0</v>
      </c>
      <c r="G427" s="99">
        <f>C427+E427</f>
        <v>45178208.759999998</v>
      </c>
      <c r="H427" s="98">
        <f>D427+F427</f>
        <v>1119</v>
      </c>
    </row>
    <row r="428" spans="1:8" s="73" customFormat="1" ht="11.25" customHeight="1" outlineLevel="2" x14ac:dyDescent="0.2">
      <c r="A428" s="94"/>
      <c r="B428" s="79" t="s">
        <v>139</v>
      </c>
      <c r="C428" s="95">
        <v>45178208.759999998</v>
      </c>
      <c r="D428" s="96">
        <v>1119</v>
      </c>
      <c r="E428" s="97">
        <v>-442290.61</v>
      </c>
      <c r="F428" s="98">
        <v>-6</v>
      </c>
      <c r="G428" s="99">
        <f t="shared" ref="G428:G438" si="261">C428+E428</f>
        <v>44735918.149999999</v>
      </c>
      <c r="H428" s="98">
        <f t="shared" ref="H428:H438" si="262">D428+F428</f>
        <v>1113</v>
      </c>
    </row>
    <row r="429" spans="1:8" s="73" customFormat="1" ht="11.25" customHeight="1" outlineLevel="2" x14ac:dyDescent="0.2">
      <c r="A429" s="94"/>
      <c r="B429" s="79" t="s">
        <v>140</v>
      </c>
      <c r="C429" s="95">
        <v>45178208.759999998</v>
      </c>
      <c r="D429" s="96">
        <v>1119</v>
      </c>
      <c r="E429" s="97">
        <v>-3113777.7</v>
      </c>
      <c r="F429" s="98">
        <v>-49</v>
      </c>
      <c r="G429" s="99">
        <f t="shared" si="261"/>
        <v>42064431.060000002</v>
      </c>
      <c r="H429" s="98">
        <f t="shared" si="262"/>
        <v>1070</v>
      </c>
    </row>
    <row r="430" spans="1:8" s="73" customFormat="1" ht="11.25" customHeight="1" outlineLevel="2" x14ac:dyDescent="0.2">
      <c r="A430" s="94"/>
      <c r="B430" s="79" t="s">
        <v>141</v>
      </c>
      <c r="C430" s="95">
        <v>45178208.759999998</v>
      </c>
      <c r="D430" s="96">
        <v>1119</v>
      </c>
      <c r="E430" s="97">
        <v>-852235.77</v>
      </c>
      <c r="F430" s="98">
        <v>-14</v>
      </c>
      <c r="G430" s="99">
        <f t="shared" si="261"/>
        <v>44325972.990000002</v>
      </c>
      <c r="H430" s="98">
        <f t="shared" si="262"/>
        <v>1105</v>
      </c>
    </row>
    <row r="431" spans="1:8" s="73" customFormat="1" ht="11.25" customHeight="1" outlineLevel="2" x14ac:dyDescent="0.2">
      <c r="A431" s="94"/>
      <c r="B431" s="79" t="s">
        <v>142</v>
      </c>
      <c r="C431" s="95">
        <v>45178208.759999998</v>
      </c>
      <c r="D431" s="96">
        <v>1119</v>
      </c>
      <c r="E431" s="97">
        <v>-2744570.21</v>
      </c>
      <c r="F431" s="98">
        <v>-43</v>
      </c>
      <c r="G431" s="99">
        <f t="shared" si="261"/>
        <v>42433638.549999997</v>
      </c>
      <c r="H431" s="98">
        <f t="shared" si="262"/>
        <v>1076</v>
      </c>
    </row>
    <row r="432" spans="1:8" s="73" customFormat="1" ht="11.25" customHeight="1" outlineLevel="2" x14ac:dyDescent="0.2">
      <c r="A432" s="94"/>
      <c r="B432" s="79" t="s">
        <v>143</v>
      </c>
      <c r="C432" s="95">
        <v>45178208.759999998</v>
      </c>
      <c r="D432" s="96">
        <v>1119</v>
      </c>
      <c r="E432" s="97">
        <v>-3868895.18</v>
      </c>
      <c r="F432" s="98">
        <v>-60</v>
      </c>
      <c r="G432" s="99">
        <f t="shared" si="261"/>
        <v>41309313.579999998</v>
      </c>
      <c r="H432" s="98">
        <f t="shared" si="262"/>
        <v>1059</v>
      </c>
    </row>
    <row r="433" spans="1:8" s="73" customFormat="1" ht="11.25" customHeight="1" outlineLevel="2" x14ac:dyDescent="0.2">
      <c r="A433" s="94"/>
      <c r="B433" s="79" t="s">
        <v>150</v>
      </c>
      <c r="C433" s="95">
        <v>45178208.759999998</v>
      </c>
      <c r="D433" s="96">
        <v>1119</v>
      </c>
      <c r="E433" s="97">
        <v>-5040533.74</v>
      </c>
      <c r="F433" s="98">
        <v>-79</v>
      </c>
      <c r="G433" s="99">
        <f t="shared" si="261"/>
        <v>40137675.020000003</v>
      </c>
      <c r="H433" s="98">
        <f t="shared" si="262"/>
        <v>1040</v>
      </c>
    </row>
    <row r="434" spans="1:8" s="73" customFormat="1" ht="11.25" customHeight="1" outlineLevel="2" x14ac:dyDescent="0.2">
      <c r="A434" s="94"/>
      <c r="B434" s="79" t="s">
        <v>144</v>
      </c>
      <c r="C434" s="95">
        <v>45178208.759999998</v>
      </c>
      <c r="D434" s="96">
        <v>1119</v>
      </c>
      <c r="E434" s="97">
        <v>-3937696.79</v>
      </c>
      <c r="F434" s="98">
        <v>-61</v>
      </c>
      <c r="G434" s="99">
        <f t="shared" si="261"/>
        <v>41240511.969999999</v>
      </c>
      <c r="H434" s="98">
        <f t="shared" si="262"/>
        <v>1058</v>
      </c>
    </row>
    <row r="435" spans="1:8" s="73" customFormat="1" ht="11.25" customHeight="1" outlineLevel="2" x14ac:dyDescent="0.2">
      <c r="A435" s="94"/>
      <c r="B435" s="100" t="s">
        <v>145</v>
      </c>
      <c r="C435" s="101">
        <v>45178208.759999998</v>
      </c>
      <c r="D435" s="103">
        <v>1119</v>
      </c>
      <c r="E435" s="97">
        <v>0</v>
      </c>
      <c r="F435" s="98">
        <v>0</v>
      </c>
      <c r="G435" s="99">
        <f t="shared" ref="G435" si="263">C435+E435</f>
        <v>45178208.759999998</v>
      </c>
      <c r="H435" s="98">
        <f t="shared" ref="H435" si="264">D435+F435</f>
        <v>1119</v>
      </c>
    </row>
    <row r="436" spans="1:8" s="73" customFormat="1" ht="11.25" customHeight="1" outlineLevel="2" x14ac:dyDescent="0.2">
      <c r="A436" s="94"/>
      <c r="B436" s="79" t="s">
        <v>146</v>
      </c>
      <c r="C436" s="95">
        <v>45178208.759999998</v>
      </c>
      <c r="D436" s="96">
        <v>1119</v>
      </c>
      <c r="E436" s="97">
        <v>0</v>
      </c>
      <c r="F436" s="98">
        <v>0</v>
      </c>
      <c r="G436" s="99">
        <f t="shared" si="261"/>
        <v>45178208.759999998</v>
      </c>
      <c r="H436" s="98">
        <f t="shared" si="262"/>
        <v>1119</v>
      </c>
    </row>
    <row r="437" spans="1:8" s="73" customFormat="1" ht="11.25" customHeight="1" outlineLevel="2" x14ac:dyDescent="0.2">
      <c r="A437" s="94"/>
      <c r="B437" s="79" t="s">
        <v>147</v>
      </c>
      <c r="C437" s="95">
        <v>45178208.759999998</v>
      </c>
      <c r="D437" s="96">
        <v>1119</v>
      </c>
      <c r="E437" s="97">
        <v>0</v>
      </c>
      <c r="F437" s="98">
        <v>0</v>
      </c>
      <c r="G437" s="99">
        <f t="shared" si="261"/>
        <v>45178208.759999998</v>
      </c>
      <c r="H437" s="98">
        <f t="shared" si="262"/>
        <v>1119</v>
      </c>
    </row>
    <row r="438" spans="1:8" s="73" customFormat="1" ht="11.25" customHeight="1" outlineLevel="2" x14ac:dyDescent="0.2">
      <c r="A438" s="94"/>
      <c r="B438" s="79" t="s">
        <v>148</v>
      </c>
      <c r="C438" s="95">
        <v>45339703.640000001</v>
      </c>
      <c r="D438" s="96">
        <v>1123</v>
      </c>
      <c r="E438" s="97">
        <v>0</v>
      </c>
      <c r="F438" s="98">
        <v>0</v>
      </c>
      <c r="G438" s="99">
        <f t="shared" si="261"/>
        <v>45339703.640000001</v>
      </c>
      <c r="H438" s="98">
        <f t="shared" si="262"/>
        <v>1123</v>
      </c>
    </row>
    <row r="439" spans="1:8" s="73" customFormat="1" ht="12" customHeight="1" x14ac:dyDescent="0.2">
      <c r="A439" s="72" t="s">
        <v>194</v>
      </c>
      <c r="B439" s="181" t="s">
        <v>39</v>
      </c>
      <c r="C439" s="182"/>
      <c r="D439" s="182"/>
      <c r="E439" s="182"/>
      <c r="F439" s="182"/>
      <c r="G439" s="182"/>
      <c r="H439" s="183"/>
    </row>
    <row r="440" spans="1:8" s="73" customFormat="1" ht="11.25" customHeight="1" outlineLevel="1" x14ac:dyDescent="0.2">
      <c r="A440" s="74"/>
      <c r="B440" s="75" t="s">
        <v>163</v>
      </c>
      <c r="C440" s="91">
        <f>SUM(C441:C452)</f>
        <v>184312000</v>
      </c>
      <c r="D440" s="92">
        <f t="shared" ref="D440" si="265">SUM(D441:D452)</f>
        <v>7310</v>
      </c>
      <c r="E440" s="93">
        <f t="shared" ref="E440" si="266">SUM(E441:E452)</f>
        <v>-7494714</v>
      </c>
      <c r="F440" s="92">
        <f t="shared" ref="F440" si="267">SUM(F441:F452)</f>
        <v>-316</v>
      </c>
      <c r="G440" s="91">
        <f t="shared" ref="G440" si="268">SUM(G441:G452)</f>
        <v>176817286</v>
      </c>
      <c r="H440" s="92">
        <f t="shared" ref="H440" si="269">SUM(H441:H452)</f>
        <v>6994</v>
      </c>
    </row>
    <row r="441" spans="1:8" s="73" customFormat="1" ht="11.25" customHeight="1" outlineLevel="2" x14ac:dyDescent="0.2">
      <c r="A441" s="94"/>
      <c r="B441" s="79" t="s">
        <v>138</v>
      </c>
      <c r="C441" s="95">
        <v>11682161.470000001</v>
      </c>
      <c r="D441" s="96">
        <v>463</v>
      </c>
      <c r="E441" s="97">
        <v>0</v>
      </c>
      <c r="F441" s="98">
        <v>0</v>
      </c>
      <c r="G441" s="99">
        <f>C441+E441</f>
        <v>11682161.470000001</v>
      </c>
      <c r="H441" s="98">
        <f>D441+F441</f>
        <v>463</v>
      </c>
    </row>
    <row r="442" spans="1:8" s="73" customFormat="1" ht="11.25" customHeight="1" outlineLevel="2" x14ac:dyDescent="0.2">
      <c r="A442" s="94"/>
      <c r="B442" s="79" t="s">
        <v>139</v>
      </c>
      <c r="C442" s="95">
        <v>15682161.470000001</v>
      </c>
      <c r="D442" s="96">
        <v>622</v>
      </c>
      <c r="E442" s="97">
        <v>0</v>
      </c>
      <c r="F442" s="98">
        <v>0</v>
      </c>
      <c r="G442" s="99">
        <f t="shared" ref="G442:G452" si="270">C442+E442</f>
        <v>15682161.470000001</v>
      </c>
      <c r="H442" s="98">
        <f t="shared" ref="H442:H452" si="271">D442+F442</f>
        <v>622</v>
      </c>
    </row>
    <row r="443" spans="1:8" s="73" customFormat="1" ht="11.25" customHeight="1" outlineLevel="2" x14ac:dyDescent="0.2">
      <c r="A443" s="94"/>
      <c r="B443" s="79" t="s">
        <v>140</v>
      </c>
      <c r="C443" s="95">
        <v>15682161.470000001</v>
      </c>
      <c r="D443" s="96">
        <v>622</v>
      </c>
      <c r="E443" s="97">
        <v>-1726156.7</v>
      </c>
      <c r="F443" s="98">
        <v>-72</v>
      </c>
      <c r="G443" s="99">
        <f t="shared" si="270"/>
        <v>13956004.77</v>
      </c>
      <c r="H443" s="98">
        <f t="shared" si="271"/>
        <v>550</v>
      </c>
    </row>
    <row r="444" spans="1:8" s="73" customFormat="1" ht="11.25" customHeight="1" outlineLevel="2" x14ac:dyDescent="0.2">
      <c r="A444" s="94"/>
      <c r="B444" s="79" t="s">
        <v>141</v>
      </c>
      <c r="C444" s="95">
        <v>15682161.470000001</v>
      </c>
      <c r="D444" s="96">
        <v>622</v>
      </c>
      <c r="E444" s="97">
        <v>-1886097.93</v>
      </c>
      <c r="F444" s="98">
        <v>-80</v>
      </c>
      <c r="G444" s="99">
        <f t="shared" si="270"/>
        <v>13796063.539999999</v>
      </c>
      <c r="H444" s="98">
        <f t="shared" si="271"/>
        <v>542</v>
      </c>
    </row>
    <row r="445" spans="1:8" s="73" customFormat="1" ht="11.25" customHeight="1" outlineLevel="2" x14ac:dyDescent="0.2">
      <c r="A445" s="94"/>
      <c r="B445" s="79" t="s">
        <v>142</v>
      </c>
      <c r="C445" s="95">
        <v>15682161.470000001</v>
      </c>
      <c r="D445" s="96">
        <v>622</v>
      </c>
      <c r="E445" s="97">
        <v>-2662098.89</v>
      </c>
      <c r="F445" s="98">
        <v>-112</v>
      </c>
      <c r="G445" s="99">
        <f t="shared" si="270"/>
        <v>13020062.58</v>
      </c>
      <c r="H445" s="98">
        <f t="shared" si="271"/>
        <v>510</v>
      </c>
    </row>
    <row r="446" spans="1:8" s="73" customFormat="1" ht="11.25" customHeight="1" outlineLevel="2" x14ac:dyDescent="0.2">
      <c r="A446" s="94"/>
      <c r="B446" s="79" t="s">
        <v>143</v>
      </c>
      <c r="C446" s="95">
        <v>15682161.470000001</v>
      </c>
      <c r="D446" s="96">
        <v>622</v>
      </c>
      <c r="E446" s="97">
        <v>-117906.16</v>
      </c>
      <c r="F446" s="98">
        <v>-5</v>
      </c>
      <c r="G446" s="99">
        <f t="shared" si="270"/>
        <v>15564255.310000001</v>
      </c>
      <c r="H446" s="98">
        <f t="shared" si="271"/>
        <v>617</v>
      </c>
    </row>
    <row r="447" spans="1:8" s="73" customFormat="1" ht="11.25" customHeight="1" outlineLevel="2" x14ac:dyDescent="0.2">
      <c r="A447" s="94"/>
      <c r="B447" s="79" t="s">
        <v>150</v>
      </c>
      <c r="C447" s="95">
        <v>15682161.470000001</v>
      </c>
      <c r="D447" s="96">
        <v>622</v>
      </c>
      <c r="E447" s="97">
        <v>-67728.429999999993</v>
      </c>
      <c r="F447" s="98">
        <v>-3</v>
      </c>
      <c r="G447" s="99">
        <f t="shared" si="270"/>
        <v>15614433.039999999</v>
      </c>
      <c r="H447" s="98">
        <f t="shared" si="271"/>
        <v>619</v>
      </c>
    </row>
    <row r="448" spans="1:8" s="73" customFormat="1" ht="11.25" customHeight="1" outlineLevel="2" x14ac:dyDescent="0.2">
      <c r="A448" s="94"/>
      <c r="B448" s="79" t="s">
        <v>144</v>
      </c>
      <c r="C448" s="95">
        <v>15682161.470000001</v>
      </c>
      <c r="D448" s="96">
        <v>622</v>
      </c>
      <c r="E448" s="97">
        <v>-1034725.89</v>
      </c>
      <c r="F448" s="98">
        <v>-44</v>
      </c>
      <c r="G448" s="99">
        <f t="shared" si="270"/>
        <v>14647435.58</v>
      </c>
      <c r="H448" s="98">
        <f t="shared" si="271"/>
        <v>578</v>
      </c>
    </row>
    <row r="449" spans="1:8" s="73" customFormat="1" ht="11.25" customHeight="1" outlineLevel="2" x14ac:dyDescent="0.2">
      <c r="A449" s="94"/>
      <c r="B449" s="100" t="s">
        <v>145</v>
      </c>
      <c r="C449" s="101">
        <v>15682161.470000001</v>
      </c>
      <c r="D449" s="102">
        <v>622</v>
      </c>
      <c r="E449" s="97">
        <v>0</v>
      </c>
      <c r="F449" s="98">
        <v>0</v>
      </c>
      <c r="G449" s="99">
        <f t="shared" ref="G449" si="272">C449+E449</f>
        <v>15682161.470000001</v>
      </c>
      <c r="H449" s="98">
        <f t="shared" ref="H449" si="273">D449+F449</f>
        <v>622</v>
      </c>
    </row>
    <row r="450" spans="1:8" s="73" customFormat="1" ht="11.25" customHeight="1" outlineLevel="2" x14ac:dyDescent="0.2">
      <c r="A450" s="94"/>
      <c r="B450" s="79" t="s">
        <v>146</v>
      </c>
      <c r="C450" s="95">
        <v>15682161.470000001</v>
      </c>
      <c r="D450" s="96">
        <v>622</v>
      </c>
      <c r="E450" s="97">
        <v>0</v>
      </c>
      <c r="F450" s="98">
        <v>0</v>
      </c>
      <c r="G450" s="99">
        <f t="shared" si="270"/>
        <v>15682161.470000001</v>
      </c>
      <c r="H450" s="98">
        <f t="shared" si="271"/>
        <v>622</v>
      </c>
    </row>
    <row r="451" spans="1:8" s="73" customFormat="1" ht="11.25" customHeight="1" outlineLevel="2" x14ac:dyDescent="0.2">
      <c r="A451" s="94"/>
      <c r="B451" s="79" t="s">
        <v>147</v>
      </c>
      <c r="C451" s="95">
        <v>15682161.470000001</v>
      </c>
      <c r="D451" s="96">
        <v>622</v>
      </c>
      <c r="E451" s="97">
        <v>0</v>
      </c>
      <c r="F451" s="98">
        <v>0</v>
      </c>
      <c r="G451" s="99">
        <f t="shared" si="270"/>
        <v>15682161.470000001</v>
      </c>
      <c r="H451" s="98">
        <f t="shared" si="271"/>
        <v>622</v>
      </c>
    </row>
    <row r="452" spans="1:8" s="73" customFormat="1" ht="11.25" customHeight="1" outlineLevel="2" x14ac:dyDescent="0.2">
      <c r="A452" s="94"/>
      <c r="B452" s="79" t="s">
        <v>148</v>
      </c>
      <c r="C452" s="95">
        <v>15808223.83</v>
      </c>
      <c r="D452" s="96">
        <v>627</v>
      </c>
      <c r="E452" s="97">
        <v>0</v>
      </c>
      <c r="F452" s="98">
        <v>0</v>
      </c>
      <c r="G452" s="99">
        <f t="shared" si="270"/>
        <v>15808223.83</v>
      </c>
      <c r="H452" s="98">
        <f t="shared" si="271"/>
        <v>627</v>
      </c>
    </row>
    <row r="453" spans="1:8" s="73" customFormat="1" ht="12.75" customHeight="1" x14ac:dyDescent="0.2">
      <c r="A453" s="72" t="s">
        <v>195</v>
      </c>
      <c r="B453" s="181" t="s">
        <v>40</v>
      </c>
      <c r="C453" s="182"/>
      <c r="D453" s="182"/>
      <c r="E453" s="182"/>
      <c r="F453" s="182"/>
      <c r="G453" s="182"/>
      <c r="H453" s="183"/>
    </row>
    <row r="454" spans="1:8" s="73" customFormat="1" ht="11.25" customHeight="1" outlineLevel="1" x14ac:dyDescent="0.2">
      <c r="A454" s="74"/>
      <c r="B454" s="75" t="s">
        <v>163</v>
      </c>
      <c r="C454" s="91">
        <f>SUM(C455:C466)</f>
        <v>174500000</v>
      </c>
      <c r="D454" s="92">
        <f t="shared" ref="D454" si="274">SUM(D455:D466)</f>
        <v>6697</v>
      </c>
      <c r="E454" s="93">
        <f t="shared" ref="E454" si="275">SUM(E455:E466)</f>
        <v>-32269304.859999999</v>
      </c>
      <c r="F454" s="92">
        <f t="shared" ref="F454" si="276">SUM(F455:F466)</f>
        <v>-952</v>
      </c>
      <c r="G454" s="91">
        <f t="shared" ref="G454" si="277">SUM(G455:G466)</f>
        <v>142230695.13999999</v>
      </c>
      <c r="H454" s="92">
        <f t="shared" ref="H454" si="278">SUM(H455:H466)</f>
        <v>5745</v>
      </c>
    </row>
    <row r="455" spans="1:8" s="73" customFormat="1" ht="11.25" customHeight="1" outlineLevel="2" x14ac:dyDescent="0.2">
      <c r="A455" s="94"/>
      <c r="B455" s="79" t="s">
        <v>138</v>
      </c>
      <c r="C455" s="95">
        <v>8196563.2000000002</v>
      </c>
      <c r="D455" s="96">
        <v>369</v>
      </c>
      <c r="E455" s="97">
        <v>0</v>
      </c>
      <c r="F455" s="98">
        <v>0</v>
      </c>
      <c r="G455" s="99">
        <f>C455+E455</f>
        <v>8196563.2000000002</v>
      </c>
      <c r="H455" s="98">
        <f>D455+F455</f>
        <v>369</v>
      </c>
    </row>
    <row r="456" spans="1:8" s="73" customFormat="1" ht="11.25" customHeight="1" outlineLevel="2" x14ac:dyDescent="0.2">
      <c r="A456" s="94"/>
      <c r="B456" s="79" t="s">
        <v>139</v>
      </c>
      <c r="C456" s="95">
        <v>12549094.199999999</v>
      </c>
      <c r="D456" s="96">
        <v>427</v>
      </c>
      <c r="E456" s="97">
        <v>-3772807.01</v>
      </c>
      <c r="F456" s="98">
        <v>-82</v>
      </c>
      <c r="G456" s="99">
        <f t="shared" ref="G456:G466" si="279">C456+E456</f>
        <v>8776287.1899999995</v>
      </c>
      <c r="H456" s="98">
        <f t="shared" ref="H456:H466" si="280">D456+F456</f>
        <v>345</v>
      </c>
    </row>
    <row r="457" spans="1:8" s="73" customFormat="1" ht="11.25" customHeight="1" outlineLevel="2" x14ac:dyDescent="0.2">
      <c r="A457" s="94"/>
      <c r="B457" s="79" t="s">
        <v>140</v>
      </c>
      <c r="C457" s="95">
        <v>15372828.699999999</v>
      </c>
      <c r="D457" s="96">
        <v>590</v>
      </c>
      <c r="E457" s="97">
        <v>-5190071.82</v>
      </c>
      <c r="F457" s="98">
        <v>-153</v>
      </c>
      <c r="G457" s="99">
        <f t="shared" si="279"/>
        <v>10182756.880000001</v>
      </c>
      <c r="H457" s="98">
        <f t="shared" si="280"/>
        <v>437</v>
      </c>
    </row>
    <row r="458" spans="1:8" s="73" customFormat="1" ht="11.25" customHeight="1" outlineLevel="2" x14ac:dyDescent="0.2">
      <c r="A458" s="94"/>
      <c r="B458" s="79" t="s">
        <v>141</v>
      </c>
      <c r="C458" s="95">
        <v>15372828.699999999</v>
      </c>
      <c r="D458" s="96">
        <v>590</v>
      </c>
      <c r="E458" s="97">
        <v>-4595587.91</v>
      </c>
      <c r="F458" s="98">
        <v>-136</v>
      </c>
      <c r="G458" s="99">
        <f t="shared" si="279"/>
        <v>10777240.789999999</v>
      </c>
      <c r="H458" s="98">
        <f t="shared" si="280"/>
        <v>454</v>
      </c>
    </row>
    <row r="459" spans="1:8" s="73" customFormat="1" ht="11.25" customHeight="1" outlineLevel="2" x14ac:dyDescent="0.2">
      <c r="A459" s="94"/>
      <c r="B459" s="79" t="s">
        <v>142</v>
      </c>
      <c r="C459" s="95">
        <v>15372828.699999999</v>
      </c>
      <c r="D459" s="96">
        <v>590</v>
      </c>
      <c r="E459" s="97">
        <v>-5269991.91</v>
      </c>
      <c r="F459" s="98">
        <v>-155</v>
      </c>
      <c r="G459" s="99">
        <f t="shared" si="279"/>
        <v>10102836.789999999</v>
      </c>
      <c r="H459" s="98">
        <f t="shared" si="280"/>
        <v>435</v>
      </c>
    </row>
    <row r="460" spans="1:8" s="73" customFormat="1" ht="11.25" customHeight="1" outlineLevel="2" x14ac:dyDescent="0.2">
      <c r="A460" s="94"/>
      <c r="B460" s="79" t="s">
        <v>143</v>
      </c>
      <c r="C460" s="95">
        <v>15372828.699999999</v>
      </c>
      <c r="D460" s="96">
        <v>590</v>
      </c>
      <c r="E460" s="97">
        <v>-5504688.6900000004</v>
      </c>
      <c r="F460" s="98">
        <v>-162</v>
      </c>
      <c r="G460" s="99">
        <f t="shared" si="279"/>
        <v>9868140.0099999998</v>
      </c>
      <c r="H460" s="98">
        <f t="shared" si="280"/>
        <v>428</v>
      </c>
    </row>
    <row r="461" spans="1:8" s="73" customFormat="1" ht="11.25" customHeight="1" outlineLevel="2" x14ac:dyDescent="0.2">
      <c r="A461" s="94"/>
      <c r="B461" s="79" t="s">
        <v>150</v>
      </c>
      <c r="C461" s="95">
        <v>15372828.699999999</v>
      </c>
      <c r="D461" s="96">
        <v>590</v>
      </c>
      <c r="E461" s="97">
        <v>-4601651.58</v>
      </c>
      <c r="F461" s="98">
        <v>-136</v>
      </c>
      <c r="G461" s="99">
        <f t="shared" si="279"/>
        <v>10771177.119999999</v>
      </c>
      <c r="H461" s="98">
        <f t="shared" si="280"/>
        <v>454</v>
      </c>
    </row>
    <row r="462" spans="1:8" s="73" customFormat="1" ht="11.25" customHeight="1" outlineLevel="2" x14ac:dyDescent="0.2">
      <c r="A462" s="94"/>
      <c r="B462" s="79" t="s">
        <v>144</v>
      </c>
      <c r="C462" s="95">
        <v>15372828.699999999</v>
      </c>
      <c r="D462" s="96">
        <v>590</v>
      </c>
      <c r="E462" s="97">
        <v>-3334505.94</v>
      </c>
      <c r="F462" s="98">
        <v>-128</v>
      </c>
      <c r="G462" s="99">
        <f t="shared" si="279"/>
        <v>12038322.76</v>
      </c>
      <c r="H462" s="98">
        <f t="shared" si="280"/>
        <v>462</v>
      </c>
    </row>
    <row r="463" spans="1:8" s="73" customFormat="1" ht="11.25" customHeight="1" outlineLevel="2" x14ac:dyDescent="0.2">
      <c r="A463" s="94"/>
      <c r="B463" s="100" t="s">
        <v>145</v>
      </c>
      <c r="C463" s="101">
        <v>15372828.699999999</v>
      </c>
      <c r="D463" s="102">
        <v>590</v>
      </c>
      <c r="E463" s="97">
        <v>0</v>
      </c>
      <c r="F463" s="98">
        <v>0</v>
      </c>
      <c r="G463" s="99">
        <f t="shared" ref="G463" si="281">C463+E463</f>
        <v>15372828.699999999</v>
      </c>
      <c r="H463" s="98">
        <f t="shared" ref="H463" si="282">D463+F463</f>
        <v>590</v>
      </c>
    </row>
    <row r="464" spans="1:8" s="73" customFormat="1" ht="11.25" customHeight="1" outlineLevel="2" x14ac:dyDescent="0.2">
      <c r="A464" s="94"/>
      <c r="B464" s="79" t="s">
        <v>146</v>
      </c>
      <c r="C464" s="95">
        <v>15372828.699999999</v>
      </c>
      <c r="D464" s="96">
        <v>590</v>
      </c>
      <c r="E464" s="97">
        <v>0</v>
      </c>
      <c r="F464" s="98">
        <v>0</v>
      </c>
      <c r="G464" s="99">
        <f t="shared" si="279"/>
        <v>15372828.699999999</v>
      </c>
      <c r="H464" s="98">
        <f t="shared" si="280"/>
        <v>590</v>
      </c>
    </row>
    <row r="465" spans="1:8" s="73" customFormat="1" ht="11.25" customHeight="1" outlineLevel="2" x14ac:dyDescent="0.2">
      <c r="A465" s="94"/>
      <c r="B465" s="79" t="s">
        <v>147</v>
      </c>
      <c r="C465" s="95">
        <v>15372828.699999999</v>
      </c>
      <c r="D465" s="96">
        <v>590</v>
      </c>
      <c r="E465" s="97">
        <v>0</v>
      </c>
      <c r="F465" s="98">
        <v>0</v>
      </c>
      <c r="G465" s="99">
        <f t="shared" si="279"/>
        <v>15372828.699999999</v>
      </c>
      <c r="H465" s="98">
        <f t="shared" si="280"/>
        <v>590</v>
      </c>
    </row>
    <row r="466" spans="1:8" s="73" customFormat="1" ht="11.25" customHeight="1" outlineLevel="2" x14ac:dyDescent="0.2">
      <c r="A466" s="94"/>
      <c r="B466" s="79" t="s">
        <v>148</v>
      </c>
      <c r="C466" s="95">
        <v>15398884.300000001</v>
      </c>
      <c r="D466" s="96">
        <v>591</v>
      </c>
      <c r="E466" s="97">
        <v>0</v>
      </c>
      <c r="F466" s="98">
        <v>0</v>
      </c>
      <c r="G466" s="99">
        <f t="shared" si="279"/>
        <v>15398884.300000001</v>
      </c>
      <c r="H466" s="98">
        <f t="shared" si="280"/>
        <v>591</v>
      </c>
    </row>
    <row r="467" spans="1:8" s="73" customFormat="1" ht="13.5" customHeight="1" x14ac:dyDescent="0.2">
      <c r="A467" s="185" t="s">
        <v>197</v>
      </c>
      <c r="B467" s="185"/>
      <c r="C467" s="104"/>
      <c r="D467" s="105"/>
      <c r="E467" s="106">
        <f>E454+E440+E426+E412+E398+E384+E370+E356+E342+E328+E314+E300+E286+E272+E258+E244+E230+E216+E202+E188+E174+E146+E132+E118+E104+E90+E76+E62+E48+E34+E20+E6+E160</f>
        <v>23613209.18</v>
      </c>
      <c r="F467" s="107">
        <f>F454+F440+F426+F412+F398+F384+F370+F356+F342+F328+F314+F300+F286+F272+F258+F244+F230+F216+F202+F188+F174+F146+F132+F118+F104+F90+F76+F62+F48+F34+F20+F6+F160</f>
        <v>2233</v>
      </c>
      <c r="G467" s="108"/>
      <c r="H467" s="109"/>
    </row>
    <row r="468" spans="1:8" x14ac:dyDescent="0.2">
      <c r="A468" s="144" t="s">
        <v>276</v>
      </c>
      <c r="B468" s="144"/>
      <c r="C468" s="145">
        <v>676972300</v>
      </c>
      <c r="D468" s="146">
        <v>19388</v>
      </c>
      <c r="E468" s="147">
        <v>-158037014.49000001</v>
      </c>
      <c r="F468" s="146">
        <v>-1723</v>
      </c>
      <c r="G468" s="147">
        <v>518935285.50999999</v>
      </c>
      <c r="H468" s="146">
        <v>17665</v>
      </c>
    </row>
  </sheetData>
  <mergeCells count="41">
    <mergeCell ref="B33:H33"/>
    <mergeCell ref="B19:H19"/>
    <mergeCell ref="B5:H5"/>
    <mergeCell ref="B117:H117"/>
    <mergeCell ref="B103:H103"/>
    <mergeCell ref="B89:H89"/>
    <mergeCell ref="B75:H75"/>
    <mergeCell ref="B61:H61"/>
    <mergeCell ref="B47:H47"/>
    <mergeCell ref="B355:H355"/>
    <mergeCell ref="B341:H341"/>
    <mergeCell ref="B327:H327"/>
    <mergeCell ref="B313:H313"/>
    <mergeCell ref="B131:H131"/>
    <mergeCell ref="B285:H285"/>
    <mergeCell ref="B271:H271"/>
    <mergeCell ref="B257:H257"/>
    <mergeCell ref="B243:H243"/>
    <mergeCell ref="B229:H229"/>
    <mergeCell ref="B215:H215"/>
    <mergeCell ref="B201:H201"/>
    <mergeCell ref="B187:H187"/>
    <mergeCell ref="B173:H173"/>
    <mergeCell ref="B159:H159"/>
    <mergeCell ref="B145:H145"/>
    <mergeCell ref="A467:B467"/>
    <mergeCell ref="F1:H1"/>
    <mergeCell ref="A2:H2"/>
    <mergeCell ref="A3:A4"/>
    <mergeCell ref="B3:B4"/>
    <mergeCell ref="C3:D3"/>
    <mergeCell ref="E3:F3"/>
    <mergeCell ref="G3:H3"/>
    <mergeCell ref="B299:H299"/>
    <mergeCell ref="B453:H453"/>
    <mergeCell ref="B439:H439"/>
    <mergeCell ref="B425:H425"/>
    <mergeCell ref="B411:H411"/>
    <mergeCell ref="B397:H397"/>
    <mergeCell ref="B383:H383"/>
    <mergeCell ref="B369:H369"/>
  </mergeCells>
  <pageMargins left="0.39370078740157477" right="0.39370078740157477" top="0.39370078740157477" bottom="0.39370078740157477" header="0" footer="0"/>
  <pageSetup paperSize="9" fitToWidth="0" fitToHeight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30"/>
  <sheetViews>
    <sheetView view="pageBreakPreview" zoomScale="170" zoomScaleNormal="115" zoomScaleSheetLayoutView="170" workbookViewId="0">
      <pane xSplit="1" ySplit="4" topLeftCell="B123" activePane="bottomRight" state="frozen"/>
      <selection pane="topRight" activeCell="B1" sqref="B1"/>
      <selection pane="bottomLeft" activeCell="A5" sqref="A5"/>
      <selection pane="bottomRight" activeCell="F1" sqref="F1:H1"/>
    </sheetView>
  </sheetViews>
  <sheetFormatPr defaultColWidth="10.6640625" defaultRowHeight="11.25" outlineLevelRow="2" x14ac:dyDescent="0.2"/>
  <cols>
    <col min="1" max="1" width="11" style="130" customWidth="1"/>
    <col min="2" max="2" width="25.83203125" style="130" customWidth="1"/>
    <col min="3" max="3" width="16.83203125" style="131" customWidth="1"/>
    <col min="4" max="4" width="12" style="131" customWidth="1"/>
    <col min="5" max="5" width="17.1640625" style="132" customWidth="1"/>
    <col min="6" max="6" width="12" style="133" customWidth="1"/>
    <col min="7" max="7" width="17.5" style="131" customWidth="1"/>
    <col min="8" max="8" width="12" style="131" customWidth="1"/>
    <col min="9" max="243" width="10.6640625" style="65"/>
    <col min="244" max="244" width="11" style="65" customWidth="1"/>
    <col min="245" max="245" width="25.83203125" style="65" customWidth="1"/>
    <col min="246" max="246" width="14.1640625" style="65" customWidth="1"/>
    <col min="247" max="247" width="9.5" style="65" customWidth="1"/>
    <col min="248" max="248" width="14.1640625" style="65" customWidth="1"/>
    <col min="249" max="249" width="9.5" style="65" customWidth="1"/>
    <col min="250" max="250" width="14.1640625" style="65" customWidth="1"/>
    <col min="251" max="251" width="9.5" style="65" customWidth="1"/>
    <col min="252" max="252" width="14.1640625" style="65" customWidth="1"/>
    <col min="253" max="253" width="9.5" style="65" customWidth="1"/>
    <col min="254" max="254" width="14.1640625" style="65" customWidth="1"/>
    <col min="255" max="255" width="9.5" style="65" customWidth="1"/>
    <col min="256" max="256" width="15.83203125" style="65" customWidth="1"/>
    <col min="257" max="257" width="12" style="65" customWidth="1"/>
    <col min="258" max="258" width="14.5" style="65" customWidth="1"/>
    <col min="259" max="259" width="12.1640625" style="65" customWidth="1"/>
    <col min="260" max="260" width="12.33203125" style="65" customWidth="1"/>
    <col min="261" max="261" width="10.6640625" style="65" customWidth="1"/>
    <col min="262" max="499" width="10.6640625" style="65"/>
    <col min="500" max="500" width="11" style="65" customWidth="1"/>
    <col min="501" max="501" width="25.83203125" style="65" customWidth="1"/>
    <col min="502" max="502" width="14.1640625" style="65" customWidth="1"/>
    <col min="503" max="503" width="9.5" style="65" customWidth="1"/>
    <col min="504" max="504" width="14.1640625" style="65" customWidth="1"/>
    <col min="505" max="505" width="9.5" style="65" customWidth="1"/>
    <col min="506" max="506" width="14.1640625" style="65" customWidth="1"/>
    <col min="507" max="507" width="9.5" style="65" customWidth="1"/>
    <col min="508" max="508" width="14.1640625" style="65" customWidth="1"/>
    <col min="509" max="509" width="9.5" style="65" customWidth="1"/>
    <col min="510" max="510" width="14.1640625" style="65" customWidth="1"/>
    <col min="511" max="511" width="9.5" style="65" customWidth="1"/>
    <col min="512" max="512" width="15.83203125" style="65" customWidth="1"/>
    <col min="513" max="513" width="12" style="65" customWidth="1"/>
    <col min="514" max="514" width="14.5" style="65" customWidth="1"/>
    <col min="515" max="515" width="12.1640625" style="65" customWidth="1"/>
    <col min="516" max="516" width="12.33203125" style="65" customWidth="1"/>
    <col min="517" max="517" width="10.6640625" style="65" customWidth="1"/>
    <col min="518" max="755" width="10.6640625" style="65"/>
    <col min="756" max="756" width="11" style="65" customWidth="1"/>
    <col min="757" max="757" width="25.83203125" style="65" customWidth="1"/>
    <col min="758" max="758" width="14.1640625" style="65" customWidth="1"/>
    <col min="759" max="759" width="9.5" style="65" customWidth="1"/>
    <col min="760" max="760" width="14.1640625" style="65" customWidth="1"/>
    <col min="761" max="761" width="9.5" style="65" customWidth="1"/>
    <col min="762" max="762" width="14.1640625" style="65" customWidth="1"/>
    <col min="763" max="763" width="9.5" style="65" customWidth="1"/>
    <col min="764" max="764" width="14.1640625" style="65" customWidth="1"/>
    <col min="765" max="765" width="9.5" style="65" customWidth="1"/>
    <col min="766" max="766" width="14.1640625" style="65" customWidth="1"/>
    <col min="767" max="767" width="9.5" style="65" customWidth="1"/>
    <col min="768" max="768" width="15.83203125" style="65" customWidth="1"/>
    <col min="769" max="769" width="12" style="65" customWidth="1"/>
    <col min="770" max="770" width="14.5" style="65" customWidth="1"/>
    <col min="771" max="771" width="12.1640625" style="65" customWidth="1"/>
    <col min="772" max="772" width="12.33203125" style="65" customWidth="1"/>
    <col min="773" max="773" width="10.6640625" style="65" customWidth="1"/>
    <col min="774" max="1011" width="10.6640625" style="65"/>
    <col min="1012" max="1012" width="11" style="65" customWidth="1"/>
    <col min="1013" max="1013" width="25.83203125" style="65" customWidth="1"/>
    <col min="1014" max="1014" width="14.1640625" style="65" customWidth="1"/>
    <col min="1015" max="1015" width="9.5" style="65" customWidth="1"/>
    <col min="1016" max="1016" width="14.1640625" style="65" customWidth="1"/>
    <col min="1017" max="1017" width="9.5" style="65" customWidth="1"/>
    <col min="1018" max="1018" width="14.1640625" style="65" customWidth="1"/>
    <col min="1019" max="1019" width="9.5" style="65" customWidth="1"/>
    <col min="1020" max="1020" width="14.1640625" style="65" customWidth="1"/>
    <col min="1021" max="1021" width="9.5" style="65" customWidth="1"/>
    <col min="1022" max="1022" width="14.1640625" style="65" customWidth="1"/>
    <col min="1023" max="1023" width="9.5" style="65" customWidth="1"/>
    <col min="1024" max="1024" width="15.83203125" style="65" customWidth="1"/>
    <col min="1025" max="1025" width="12" style="65" customWidth="1"/>
    <col min="1026" max="1026" width="14.5" style="65" customWidth="1"/>
    <col min="1027" max="1027" width="12.1640625" style="65" customWidth="1"/>
    <col min="1028" max="1028" width="12.33203125" style="65" customWidth="1"/>
    <col min="1029" max="1029" width="10.6640625" style="65" customWidth="1"/>
    <col min="1030" max="1267" width="10.6640625" style="65"/>
    <col min="1268" max="1268" width="11" style="65" customWidth="1"/>
    <col min="1269" max="1269" width="25.83203125" style="65" customWidth="1"/>
    <col min="1270" max="1270" width="14.1640625" style="65" customWidth="1"/>
    <col min="1271" max="1271" width="9.5" style="65" customWidth="1"/>
    <col min="1272" max="1272" width="14.1640625" style="65" customWidth="1"/>
    <col min="1273" max="1273" width="9.5" style="65" customWidth="1"/>
    <col min="1274" max="1274" width="14.1640625" style="65" customWidth="1"/>
    <col min="1275" max="1275" width="9.5" style="65" customWidth="1"/>
    <col min="1276" max="1276" width="14.1640625" style="65" customWidth="1"/>
    <col min="1277" max="1277" width="9.5" style="65" customWidth="1"/>
    <col min="1278" max="1278" width="14.1640625" style="65" customWidth="1"/>
    <col min="1279" max="1279" width="9.5" style="65" customWidth="1"/>
    <col min="1280" max="1280" width="15.83203125" style="65" customWidth="1"/>
    <col min="1281" max="1281" width="12" style="65" customWidth="1"/>
    <col min="1282" max="1282" width="14.5" style="65" customWidth="1"/>
    <col min="1283" max="1283" width="12.1640625" style="65" customWidth="1"/>
    <col min="1284" max="1284" width="12.33203125" style="65" customWidth="1"/>
    <col min="1285" max="1285" width="10.6640625" style="65" customWidth="1"/>
    <col min="1286" max="1523" width="10.6640625" style="65"/>
    <col min="1524" max="1524" width="11" style="65" customWidth="1"/>
    <col min="1525" max="1525" width="25.83203125" style="65" customWidth="1"/>
    <col min="1526" max="1526" width="14.1640625" style="65" customWidth="1"/>
    <col min="1527" max="1527" width="9.5" style="65" customWidth="1"/>
    <col min="1528" max="1528" width="14.1640625" style="65" customWidth="1"/>
    <col min="1529" max="1529" width="9.5" style="65" customWidth="1"/>
    <col min="1530" max="1530" width="14.1640625" style="65" customWidth="1"/>
    <col min="1531" max="1531" width="9.5" style="65" customWidth="1"/>
    <col min="1532" max="1532" width="14.1640625" style="65" customWidth="1"/>
    <col min="1533" max="1533" width="9.5" style="65" customWidth="1"/>
    <col min="1534" max="1534" width="14.1640625" style="65" customWidth="1"/>
    <col min="1535" max="1535" width="9.5" style="65" customWidth="1"/>
    <col min="1536" max="1536" width="15.83203125" style="65" customWidth="1"/>
    <col min="1537" max="1537" width="12" style="65" customWidth="1"/>
    <col min="1538" max="1538" width="14.5" style="65" customWidth="1"/>
    <col min="1539" max="1539" width="12.1640625" style="65" customWidth="1"/>
    <col min="1540" max="1540" width="12.33203125" style="65" customWidth="1"/>
    <col min="1541" max="1541" width="10.6640625" style="65" customWidth="1"/>
    <col min="1542" max="1779" width="10.6640625" style="65"/>
    <col min="1780" max="1780" width="11" style="65" customWidth="1"/>
    <col min="1781" max="1781" width="25.83203125" style="65" customWidth="1"/>
    <col min="1782" max="1782" width="14.1640625" style="65" customWidth="1"/>
    <col min="1783" max="1783" width="9.5" style="65" customWidth="1"/>
    <col min="1784" max="1784" width="14.1640625" style="65" customWidth="1"/>
    <col min="1785" max="1785" width="9.5" style="65" customWidth="1"/>
    <col min="1786" max="1786" width="14.1640625" style="65" customWidth="1"/>
    <col min="1787" max="1787" width="9.5" style="65" customWidth="1"/>
    <col min="1788" max="1788" width="14.1640625" style="65" customWidth="1"/>
    <col min="1789" max="1789" width="9.5" style="65" customWidth="1"/>
    <col min="1790" max="1790" width="14.1640625" style="65" customWidth="1"/>
    <col min="1791" max="1791" width="9.5" style="65" customWidth="1"/>
    <col min="1792" max="1792" width="15.83203125" style="65" customWidth="1"/>
    <col min="1793" max="1793" width="12" style="65" customWidth="1"/>
    <col min="1794" max="1794" width="14.5" style="65" customWidth="1"/>
    <col min="1795" max="1795" width="12.1640625" style="65" customWidth="1"/>
    <col min="1796" max="1796" width="12.33203125" style="65" customWidth="1"/>
    <col min="1797" max="1797" width="10.6640625" style="65" customWidth="1"/>
    <col min="1798" max="2035" width="10.6640625" style="65"/>
    <col min="2036" max="2036" width="11" style="65" customWidth="1"/>
    <col min="2037" max="2037" width="25.83203125" style="65" customWidth="1"/>
    <col min="2038" max="2038" width="14.1640625" style="65" customWidth="1"/>
    <col min="2039" max="2039" width="9.5" style="65" customWidth="1"/>
    <col min="2040" max="2040" width="14.1640625" style="65" customWidth="1"/>
    <col min="2041" max="2041" width="9.5" style="65" customWidth="1"/>
    <col min="2042" max="2042" width="14.1640625" style="65" customWidth="1"/>
    <col min="2043" max="2043" width="9.5" style="65" customWidth="1"/>
    <col min="2044" max="2044" width="14.1640625" style="65" customWidth="1"/>
    <col min="2045" max="2045" width="9.5" style="65" customWidth="1"/>
    <col min="2046" max="2046" width="14.1640625" style="65" customWidth="1"/>
    <col min="2047" max="2047" width="9.5" style="65" customWidth="1"/>
    <col min="2048" max="2048" width="15.83203125" style="65" customWidth="1"/>
    <col min="2049" max="2049" width="12" style="65" customWidth="1"/>
    <col min="2050" max="2050" width="14.5" style="65" customWidth="1"/>
    <col min="2051" max="2051" width="12.1640625" style="65" customWidth="1"/>
    <col min="2052" max="2052" width="12.33203125" style="65" customWidth="1"/>
    <col min="2053" max="2053" width="10.6640625" style="65" customWidth="1"/>
    <col min="2054" max="2291" width="10.6640625" style="65"/>
    <col min="2292" max="2292" width="11" style="65" customWidth="1"/>
    <col min="2293" max="2293" width="25.83203125" style="65" customWidth="1"/>
    <col min="2294" max="2294" width="14.1640625" style="65" customWidth="1"/>
    <col min="2295" max="2295" width="9.5" style="65" customWidth="1"/>
    <col min="2296" max="2296" width="14.1640625" style="65" customWidth="1"/>
    <col min="2297" max="2297" width="9.5" style="65" customWidth="1"/>
    <col min="2298" max="2298" width="14.1640625" style="65" customWidth="1"/>
    <col min="2299" max="2299" width="9.5" style="65" customWidth="1"/>
    <col min="2300" max="2300" width="14.1640625" style="65" customWidth="1"/>
    <col min="2301" max="2301" width="9.5" style="65" customWidth="1"/>
    <col min="2302" max="2302" width="14.1640625" style="65" customWidth="1"/>
    <col min="2303" max="2303" width="9.5" style="65" customWidth="1"/>
    <col min="2304" max="2304" width="15.83203125" style="65" customWidth="1"/>
    <col min="2305" max="2305" width="12" style="65" customWidth="1"/>
    <col min="2306" max="2306" width="14.5" style="65" customWidth="1"/>
    <col min="2307" max="2307" width="12.1640625" style="65" customWidth="1"/>
    <col min="2308" max="2308" width="12.33203125" style="65" customWidth="1"/>
    <col min="2309" max="2309" width="10.6640625" style="65" customWidth="1"/>
    <col min="2310" max="2547" width="10.6640625" style="65"/>
    <col min="2548" max="2548" width="11" style="65" customWidth="1"/>
    <col min="2549" max="2549" width="25.83203125" style="65" customWidth="1"/>
    <col min="2550" max="2550" width="14.1640625" style="65" customWidth="1"/>
    <col min="2551" max="2551" width="9.5" style="65" customWidth="1"/>
    <col min="2552" max="2552" width="14.1640625" style="65" customWidth="1"/>
    <col min="2553" max="2553" width="9.5" style="65" customWidth="1"/>
    <col min="2554" max="2554" width="14.1640625" style="65" customWidth="1"/>
    <col min="2555" max="2555" width="9.5" style="65" customWidth="1"/>
    <col min="2556" max="2556" width="14.1640625" style="65" customWidth="1"/>
    <col min="2557" max="2557" width="9.5" style="65" customWidth="1"/>
    <col min="2558" max="2558" width="14.1640625" style="65" customWidth="1"/>
    <col min="2559" max="2559" width="9.5" style="65" customWidth="1"/>
    <col min="2560" max="2560" width="15.83203125" style="65" customWidth="1"/>
    <col min="2561" max="2561" width="12" style="65" customWidth="1"/>
    <col min="2562" max="2562" width="14.5" style="65" customWidth="1"/>
    <col min="2563" max="2563" width="12.1640625" style="65" customWidth="1"/>
    <col min="2564" max="2564" width="12.33203125" style="65" customWidth="1"/>
    <col min="2565" max="2565" width="10.6640625" style="65" customWidth="1"/>
    <col min="2566" max="2803" width="10.6640625" style="65"/>
    <col min="2804" max="2804" width="11" style="65" customWidth="1"/>
    <col min="2805" max="2805" width="25.83203125" style="65" customWidth="1"/>
    <col min="2806" max="2806" width="14.1640625" style="65" customWidth="1"/>
    <col min="2807" max="2807" width="9.5" style="65" customWidth="1"/>
    <col min="2808" max="2808" width="14.1640625" style="65" customWidth="1"/>
    <col min="2809" max="2809" width="9.5" style="65" customWidth="1"/>
    <col min="2810" max="2810" width="14.1640625" style="65" customWidth="1"/>
    <col min="2811" max="2811" width="9.5" style="65" customWidth="1"/>
    <col min="2812" max="2812" width="14.1640625" style="65" customWidth="1"/>
    <col min="2813" max="2813" width="9.5" style="65" customWidth="1"/>
    <col min="2814" max="2814" width="14.1640625" style="65" customWidth="1"/>
    <col min="2815" max="2815" width="9.5" style="65" customWidth="1"/>
    <col min="2816" max="2816" width="15.83203125" style="65" customWidth="1"/>
    <col min="2817" max="2817" width="12" style="65" customWidth="1"/>
    <col min="2818" max="2818" width="14.5" style="65" customWidth="1"/>
    <col min="2819" max="2819" width="12.1640625" style="65" customWidth="1"/>
    <col min="2820" max="2820" width="12.33203125" style="65" customWidth="1"/>
    <col min="2821" max="2821" width="10.6640625" style="65" customWidth="1"/>
    <col min="2822" max="3059" width="10.6640625" style="65"/>
    <col min="3060" max="3060" width="11" style="65" customWidth="1"/>
    <col min="3061" max="3061" width="25.83203125" style="65" customWidth="1"/>
    <col min="3062" max="3062" width="14.1640625" style="65" customWidth="1"/>
    <col min="3063" max="3063" width="9.5" style="65" customWidth="1"/>
    <col min="3064" max="3064" width="14.1640625" style="65" customWidth="1"/>
    <col min="3065" max="3065" width="9.5" style="65" customWidth="1"/>
    <col min="3066" max="3066" width="14.1640625" style="65" customWidth="1"/>
    <col min="3067" max="3067" width="9.5" style="65" customWidth="1"/>
    <col min="3068" max="3068" width="14.1640625" style="65" customWidth="1"/>
    <col min="3069" max="3069" width="9.5" style="65" customWidth="1"/>
    <col min="3070" max="3070" width="14.1640625" style="65" customWidth="1"/>
    <col min="3071" max="3071" width="9.5" style="65" customWidth="1"/>
    <col min="3072" max="3072" width="15.83203125" style="65" customWidth="1"/>
    <col min="3073" max="3073" width="12" style="65" customWidth="1"/>
    <col min="3074" max="3074" width="14.5" style="65" customWidth="1"/>
    <col min="3075" max="3075" width="12.1640625" style="65" customWidth="1"/>
    <col min="3076" max="3076" width="12.33203125" style="65" customWidth="1"/>
    <col min="3077" max="3077" width="10.6640625" style="65" customWidth="1"/>
    <col min="3078" max="3315" width="10.6640625" style="65"/>
    <col min="3316" max="3316" width="11" style="65" customWidth="1"/>
    <col min="3317" max="3317" width="25.83203125" style="65" customWidth="1"/>
    <col min="3318" max="3318" width="14.1640625" style="65" customWidth="1"/>
    <col min="3319" max="3319" width="9.5" style="65" customWidth="1"/>
    <col min="3320" max="3320" width="14.1640625" style="65" customWidth="1"/>
    <col min="3321" max="3321" width="9.5" style="65" customWidth="1"/>
    <col min="3322" max="3322" width="14.1640625" style="65" customWidth="1"/>
    <col min="3323" max="3323" width="9.5" style="65" customWidth="1"/>
    <col min="3324" max="3324" width="14.1640625" style="65" customWidth="1"/>
    <col min="3325" max="3325" width="9.5" style="65" customWidth="1"/>
    <col min="3326" max="3326" width="14.1640625" style="65" customWidth="1"/>
    <col min="3327" max="3327" width="9.5" style="65" customWidth="1"/>
    <col min="3328" max="3328" width="15.83203125" style="65" customWidth="1"/>
    <col min="3329" max="3329" width="12" style="65" customWidth="1"/>
    <col min="3330" max="3330" width="14.5" style="65" customWidth="1"/>
    <col min="3331" max="3331" width="12.1640625" style="65" customWidth="1"/>
    <col min="3332" max="3332" width="12.33203125" style="65" customWidth="1"/>
    <col min="3333" max="3333" width="10.6640625" style="65" customWidth="1"/>
    <col min="3334" max="3571" width="10.6640625" style="65"/>
    <col min="3572" max="3572" width="11" style="65" customWidth="1"/>
    <col min="3573" max="3573" width="25.83203125" style="65" customWidth="1"/>
    <col min="3574" max="3574" width="14.1640625" style="65" customWidth="1"/>
    <col min="3575" max="3575" width="9.5" style="65" customWidth="1"/>
    <col min="3576" max="3576" width="14.1640625" style="65" customWidth="1"/>
    <col min="3577" max="3577" width="9.5" style="65" customWidth="1"/>
    <col min="3578" max="3578" width="14.1640625" style="65" customWidth="1"/>
    <col min="3579" max="3579" width="9.5" style="65" customWidth="1"/>
    <col min="3580" max="3580" width="14.1640625" style="65" customWidth="1"/>
    <col min="3581" max="3581" width="9.5" style="65" customWidth="1"/>
    <col min="3582" max="3582" width="14.1640625" style="65" customWidth="1"/>
    <col min="3583" max="3583" width="9.5" style="65" customWidth="1"/>
    <col min="3584" max="3584" width="15.83203125" style="65" customWidth="1"/>
    <col min="3585" max="3585" width="12" style="65" customWidth="1"/>
    <col min="3586" max="3586" width="14.5" style="65" customWidth="1"/>
    <col min="3587" max="3587" width="12.1640625" style="65" customWidth="1"/>
    <col min="3588" max="3588" width="12.33203125" style="65" customWidth="1"/>
    <col min="3589" max="3589" width="10.6640625" style="65" customWidth="1"/>
    <col min="3590" max="3827" width="10.6640625" style="65"/>
    <col min="3828" max="3828" width="11" style="65" customWidth="1"/>
    <col min="3829" max="3829" width="25.83203125" style="65" customWidth="1"/>
    <col min="3830" max="3830" width="14.1640625" style="65" customWidth="1"/>
    <col min="3831" max="3831" width="9.5" style="65" customWidth="1"/>
    <col min="3832" max="3832" width="14.1640625" style="65" customWidth="1"/>
    <col min="3833" max="3833" width="9.5" style="65" customWidth="1"/>
    <col min="3834" max="3834" width="14.1640625" style="65" customWidth="1"/>
    <col min="3835" max="3835" width="9.5" style="65" customWidth="1"/>
    <col min="3836" max="3836" width="14.1640625" style="65" customWidth="1"/>
    <col min="3837" max="3837" width="9.5" style="65" customWidth="1"/>
    <col min="3838" max="3838" width="14.1640625" style="65" customWidth="1"/>
    <col min="3839" max="3839" width="9.5" style="65" customWidth="1"/>
    <col min="3840" max="3840" width="15.83203125" style="65" customWidth="1"/>
    <col min="3841" max="3841" width="12" style="65" customWidth="1"/>
    <col min="3842" max="3842" width="14.5" style="65" customWidth="1"/>
    <col min="3843" max="3843" width="12.1640625" style="65" customWidth="1"/>
    <col min="3844" max="3844" width="12.33203125" style="65" customWidth="1"/>
    <col min="3845" max="3845" width="10.6640625" style="65" customWidth="1"/>
    <col min="3846" max="4083" width="10.6640625" style="65"/>
    <col min="4084" max="4084" width="11" style="65" customWidth="1"/>
    <col min="4085" max="4085" width="25.83203125" style="65" customWidth="1"/>
    <col min="4086" max="4086" width="14.1640625" style="65" customWidth="1"/>
    <col min="4087" max="4087" width="9.5" style="65" customWidth="1"/>
    <col min="4088" max="4088" width="14.1640625" style="65" customWidth="1"/>
    <col min="4089" max="4089" width="9.5" style="65" customWidth="1"/>
    <col min="4090" max="4090" width="14.1640625" style="65" customWidth="1"/>
    <col min="4091" max="4091" width="9.5" style="65" customWidth="1"/>
    <col min="4092" max="4092" width="14.1640625" style="65" customWidth="1"/>
    <col min="4093" max="4093" width="9.5" style="65" customWidth="1"/>
    <col min="4094" max="4094" width="14.1640625" style="65" customWidth="1"/>
    <col min="4095" max="4095" width="9.5" style="65" customWidth="1"/>
    <col min="4096" max="4096" width="15.83203125" style="65" customWidth="1"/>
    <col min="4097" max="4097" width="12" style="65" customWidth="1"/>
    <col min="4098" max="4098" width="14.5" style="65" customWidth="1"/>
    <col min="4099" max="4099" width="12.1640625" style="65" customWidth="1"/>
    <col min="4100" max="4100" width="12.33203125" style="65" customWidth="1"/>
    <col min="4101" max="4101" width="10.6640625" style="65" customWidth="1"/>
    <col min="4102" max="4339" width="10.6640625" style="65"/>
    <col min="4340" max="4340" width="11" style="65" customWidth="1"/>
    <col min="4341" max="4341" width="25.83203125" style="65" customWidth="1"/>
    <col min="4342" max="4342" width="14.1640625" style="65" customWidth="1"/>
    <col min="4343" max="4343" width="9.5" style="65" customWidth="1"/>
    <col min="4344" max="4344" width="14.1640625" style="65" customWidth="1"/>
    <col min="4345" max="4345" width="9.5" style="65" customWidth="1"/>
    <col min="4346" max="4346" width="14.1640625" style="65" customWidth="1"/>
    <col min="4347" max="4347" width="9.5" style="65" customWidth="1"/>
    <col min="4348" max="4348" width="14.1640625" style="65" customWidth="1"/>
    <col min="4349" max="4349" width="9.5" style="65" customWidth="1"/>
    <col min="4350" max="4350" width="14.1640625" style="65" customWidth="1"/>
    <col min="4351" max="4351" width="9.5" style="65" customWidth="1"/>
    <col min="4352" max="4352" width="15.83203125" style="65" customWidth="1"/>
    <col min="4353" max="4353" width="12" style="65" customWidth="1"/>
    <col min="4354" max="4354" width="14.5" style="65" customWidth="1"/>
    <col min="4355" max="4355" width="12.1640625" style="65" customWidth="1"/>
    <col min="4356" max="4356" width="12.33203125" style="65" customWidth="1"/>
    <col min="4357" max="4357" width="10.6640625" style="65" customWidth="1"/>
    <col min="4358" max="4595" width="10.6640625" style="65"/>
    <col min="4596" max="4596" width="11" style="65" customWidth="1"/>
    <col min="4597" max="4597" width="25.83203125" style="65" customWidth="1"/>
    <col min="4598" max="4598" width="14.1640625" style="65" customWidth="1"/>
    <col min="4599" max="4599" width="9.5" style="65" customWidth="1"/>
    <col min="4600" max="4600" width="14.1640625" style="65" customWidth="1"/>
    <col min="4601" max="4601" width="9.5" style="65" customWidth="1"/>
    <col min="4602" max="4602" width="14.1640625" style="65" customWidth="1"/>
    <col min="4603" max="4603" width="9.5" style="65" customWidth="1"/>
    <col min="4604" max="4604" width="14.1640625" style="65" customWidth="1"/>
    <col min="4605" max="4605" width="9.5" style="65" customWidth="1"/>
    <col min="4606" max="4606" width="14.1640625" style="65" customWidth="1"/>
    <col min="4607" max="4607" width="9.5" style="65" customWidth="1"/>
    <col min="4608" max="4608" width="15.83203125" style="65" customWidth="1"/>
    <col min="4609" max="4609" width="12" style="65" customWidth="1"/>
    <col min="4610" max="4610" width="14.5" style="65" customWidth="1"/>
    <col min="4611" max="4611" width="12.1640625" style="65" customWidth="1"/>
    <col min="4612" max="4612" width="12.33203125" style="65" customWidth="1"/>
    <col min="4613" max="4613" width="10.6640625" style="65" customWidth="1"/>
    <col min="4614" max="4851" width="10.6640625" style="65"/>
    <col min="4852" max="4852" width="11" style="65" customWidth="1"/>
    <col min="4853" max="4853" width="25.83203125" style="65" customWidth="1"/>
    <col min="4854" max="4854" width="14.1640625" style="65" customWidth="1"/>
    <col min="4855" max="4855" width="9.5" style="65" customWidth="1"/>
    <col min="4856" max="4856" width="14.1640625" style="65" customWidth="1"/>
    <col min="4857" max="4857" width="9.5" style="65" customWidth="1"/>
    <col min="4858" max="4858" width="14.1640625" style="65" customWidth="1"/>
    <col min="4859" max="4859" width="9.5" style="65" customWidth="1"/>
    <col min="4860" max="4860" width="14.1640625" style="65" customWidth="1"/>
    <col min="4861" max="4861" width="9.5" style="65" customWidth="1"/>
    <col min="4862" max="4862" width="14.1640625" style="65" customWidth="1"/>
    <col min="4863" max="4863" width="9.5" style="65" customWidth="1"/>
    <col min="4864" max="4864" width="15.83203125" style="65" customWidth="1"/>
    <col min="4865" max="4865" width="12" style="65" customWidth="1"/>
    <col min="4866" max="4866" width="14.5" style="65" customWidth="1"/>
    <col min="4867" max="4867" width="12.1640625" style="65" customWidth="1"/>
    <col min="4868" max="4868" width="12.33203125" style="65" customWidth="1"/>
    <col min="4869" max="4869" width="10.6640625" style="65" customWidth="1"/>
    <col min="4870" max="5107" width="10.6640625" style="65"/>
    <col min="5108" max="5108" width="11" style="65" customWidth="1"/>
    <col min="5109" max="5109" width="25.83203125" style="65" customWidth="1"/>
    <col min="5110" max="5110" width="14.1640625" style="65" customWidth="1"/>
    <col min="5111" max="5111" width="9.5" style="65" customWidth="1"/>
    <col min="5112" max="5112" width="14.1640625" style="65" customWidth="1"/>
    <col min="5113" max="5113" width="9.5" style="65" customWidth="1"/>
    <col min="5114" max="5114" width="14.1640625" style="65" customWidth="1"/>
    <col min="5115" max="5115" width="9.5" style="65" customWidth="1"/>
    <col min="5116" max="5116" width="14.1640625" style="65" customWidth="1"/>
    <col min="5117" max="5117" width="9.5" style="65" customWidth="1"/>
    <col min="5118" max="5118" width="14.1640625" style="65" customWidth="1"/>
    <col min="5119" max="5119" width="9.5" style="65" customWidth="1"/>
    <col min="5120" max="5120" width="15.83203125" style="65" customWidth="1"/>
    <col min="5121" max="5121" width="12" style="65" customWidth="1"/>
    <col min="5122" max="5122" width="14.5" style="65" customWidth="1"/>
    <col min="5123" max="5123" width="12.1640625" style="65" customWidth="1"/>
    <col min="5124" max="5124" width="12.33203125" style="65" customWidth="1"/>
    <col min="5125" max="5125" width="10.6640625" style="65" customWidth="1"/>
    <col min="5126" max="5363" width="10.6640625" style="65"/>
    <col min="5364" max="5364" width="11" style="65" customWidth="1"/>
    <col min="5365" max="5365" width="25.83203125" style="65" customWidth="1"/>
    <col min="5366" max="5366" width="14.1640625" style="65" customWidth="1"/>
    <col min="5367" max="5367" width="9.5" style="65" customWidth="1"/>
    <col min="5368" max="5368" width="14.1640625" style="65" customWidth="1"/>
    <col min="5369" max="5369" width="9.5" style="65" customWidth="1"/>
    <col min="5370" max="5370" width="14.1640625" style="65" customWidth="1"/>
    <col min="5371" max="5371" width="9.5" style="65" customWidth="1"/>
    <col min="5372" max="5372" width="14.1640625" style="65" customWidth="1"/>
    <col min="5373" max="5373" width="9.5" style="65" customWidth="1"/>
    <col min="5374" max="5374" width="14.1640625" style="65" customWidth="1"/>
    <col min="5375" max="5375" width="9.5" style="65" customWidth="1"/>
    <col min="5376" max="5376" width="15.83203125" style="65" customWidth="1"/>
    <col min="5377" max="5377" width="12" style="65" customWidth="1"/>
    <col min="5378" max="5378" width="14.5" style="65" customWidth="1"/>
    <col min="5379" max="5379" width="12.1640625" style="65" customWidth="1"/>
    <col min="5380" max="5380" width="12.33203125" style="65" customWidth="1"/>
    <col min="5381" max="5381" width="10.6640625" style="65" customWidth="1"/>
    <col min="5382" max="5619" width="10.6640625" style="65"/>
    <col min="5620" max="5620" width="11" style="65" customWidth="1"/>
    <col min="5621" max="5621" width="25.83203125" style="65" customWidth="1"/>
    <col min="5622" max="5622" width="14.1640625" style="65" customWidth="1"/>
    <col min="5623" max="5623" width="9.5" style="65" customWidth="1"/>
    <col min="5624" max="5624" width="14.1640625" style="65" customWidth="1"/>
    <col min="5625" max="5625" width="9.5" style="65" customWidth="1"/>
    <col min="5626" max="5626" width="14.1640625" style="65" customWidth="1"/>
    <col min="5627" max="5627" width="9.5" style="65" customWidth="1"/>
    <col min="5628" max="5628" width="14.1640625" style="65" customWidth="1"/>
    <col min="5629" max="5629" width="9.5" style="65" customWidth="1"/>
    <col min="5630" max="5630" width="14.1640625" style="65" customWidth="1"/>
    <col min="5631" max="5631" width="9.5" style="65" customWidth="1"/>
    <col min="5632" max="5632" width="15.83203125" style="65" customWidth="1"/>
    <col min="5633" max="5633" width="12" style="65" customWidth="1"/>
    <col min="5634" max="5634" width="14.5" style="65" customWidth="1"/>
    <col min="5635" max="5635" width="12.1640625" style="65" customWidth="1"/>
    <col min="5636" max="5636" width="12.33203125" style="65" customWidth="1"/>
    <col min="5637" max="5637" width="10.6640625" style="65" customWidth="1"/>
    <col min="5638" max="5875" width="10.6640625" style="65"/>
    <col min="5876" max="5876" width="11" style="65" customWidth="1"/>
    <col min="5877" max="5877" width="25.83203125" style="65" customWidth="1"/>
    <col min="5878" max="5878" width="14.1640625" style="65" customWidth="1"/>
    <col min="5879" max="5879" width="9.5" style="65" customWidth="1"/>
    <col min="5880" max="5880" width="14.1640625" style="65" customWidth="1"/>
    <col min="5881" max="5881" width="9.5" style="65" customWidth="1"/>
    <col min="5882" max="5882" width="14.1640625" style="65" customWidth="1"/>
    <col min="5883" max="5883" width="9.5" style="65" customWidth="1"/>
    <col min="5884" max="5884" width="14.1640625" style="65" customWidth="1"/>
    <col min="5885" max="5885" width="9.5" style="65" customWidth="1"/>
    <col min="5886" max="5886" width="14.1640625" style="65" customWidth="1"/>
    <col min="5887" max="5887" width="9.5" style="65" customWidth="1"/>
    <col min="5888" max="5888" width="15.83203125" style="65" customWidth="1"/>
    <col min="5889" max="5889" width="12" style="65" customWidth="1"/>
    <col min="5890" max="5890" width="14.5" style="65" customWidth="1"/>
    <col min="5891" max="5891" width="12.1640625" style="65" customWidth="1"/>
    <col min="5892" max="5892" width="12.33203125" style="65" customWidth="1"/>
    <col min="5893" max="5893" width="10.6640625" style="65" customWidth="1"/>
    <col min="5894" max="6131" width="10.6640625" style="65"/>
    <col min="6132" max="6132" width="11" style="65" customWidth="1"/>
    <col min="6133" max="6133" width="25.83203125" style="65" customWidth="1"/>
    <col min="6134" max="6134" width="14.1640625" style="65" customWidth="1"/>
    <col min="6135" max="6135" width="9.5" style="65" customWidth="1"/>
    <col min="6136" max="6136" width="14.1640625" style="65" customWidth="1"/>
    <col min="6137" max="6137" width="9.5" style="65" customWidth="1"/>
    <col min="6138" max="6138" width="14.1640625" style="65" customWidth="1"/>
    <col min="6139" max="6139" width="9.5" style="65" customWidth="1"/>
    <col min="6140" max="6140" width="14.1640625" style="65" customWidth="1"/>
    <col min="6141" max="6141" width="9.5" style="65" customWidth="1"/>
    <col min="6142" max="6142" width="14.1640625" style="65" customWidth="1"/>
    <col min="6143" max="6143" width="9.5" style="65" customWidth="1"/>
    <col min="6144" max="6144" width="15.83203125" style="65" customWidth="1"/>
    <col min="6145" max="6145" width="12" style="65" customWidth="1"/>
    <col min="6146" max="6146" width="14.5" style="65" customWidth="1"/>
    <col min="6147" max="6147" width="12.1640625" style="65" customWidth="1"/>
    <col min="6148" max="6148" width="12.33203125" style="65" customWidth="1"/>
    <col min="6149" max="6149" width="10.6640625" style="65" customWidth="1"/>
    <col min="6150" max="6387" width="10.6640625" style="65"/>
    <col min="6388" max="6388" width="11" style="65" customWidth="1"/>
    <col min="6389" max="6389" width="25.83203125" style="65" customWidth="1"/>
    <col min="6390" max="6390" width="14.1640625" style="65" customWidth="1"/>
    <col min="6391" max="6391" width="9.5" style="65" customWidth="1"/>
    <col min="6392" max="6392" width="14.1640625" style="65" customWidth="1"/>
    <col min="6393" max="6393" width="9.5" style="65" customWidth="1"/>
    <col min="6394" max="6394" width="14.1640625" style="65" customWidth="1"/>
    <col min="6395" max="6395" width="9.5" style="65" customWidth="1"/>
    <col min="6396" max="6396" width="14.1640625" style="65" customWidth="1"/>
    <col min="6397" max="6397" width="9.5" style="65" customWidth="1"/>
    <col min="6398" max="6398" width="14.1640625" style="65" customWidth="1"/>
    <col min="6399" max="6399" width="9.5" style="65" customWidth="1"/>
    <col min="6400" max="6400" width="15.83203125" style="65" customWidth="1"/>
    <col min="6401" max="6401" width="12" style="65" customWidth="1"/>
    <col min="6402" max="6402" width="14.5" style="65" customWidth="1"/>
    <col min="6403" max="6403" width="12.1640625" style="65" customWidth="1"/>
    <col min="6404" max="6404" width="12.33203125" style="65" customWidth="1"/>
    <col min="6405" max="6405" width="10.6640625" style="65" customWidth="1"/>
    <col min="6406" max="6643" width="10.6640625" style="65"/>
    <col min="6644" max="6644" width="11" style="65" customWidth="1"/>
    <col min="6645" max="6645" width="25.83203125" style="65" customWidth="1"/>
    <col min="6646" max="6646" width="14.1640625" style="65" customWidth="1"/>
    <col min="6647" max="6647" width="9.5" style="65" customWidth="1"/>
    <col min="6648" max="6648" width="14.1640625" style="65" customWidth="1"/>
    <col min="6649" max="6649" width="9.5" style="65" customWidth="1"/>
    <col min="6650" max="6650" width="14.1640625" style="65" customWidth="1"/>
    <col min="6651" max="6651" width="9.5" style="65" customWidth="1"/>
    <col min="6652" max="6652" width="14.1640625" style="65" customWidth="1"/>
    <col min="6653" max="6653" width="9.5" style="65" customWidth="1"/>
    <col min="6654" max="6654" width="14.1640625" style="65" customWidth="1"/>
    <col min="6655" max="6655" width="9.5" style="65" customWidth="1"/>
    <col min="6656" max="6656" width="15.83203125" style="65" customWidth="1"/>
    <col min="6657" max="6657" width="12" style="65" customWidth="1"/>
    <col min="6658" max="6658" width="14.5" style="65" customWidth="1"/>
    <col min="6659" max="6659" width="12.1640625" style="65" customWidth="1"/>
    <col min="6660" max="6660" width="12.33203125" style="65" customWidth="1"/>
    <col min="6661" max="6661" width="10.6640625" style="65" customWidth="1"/>
    <col min="6662" max="6899" width="10.6640625" style="65"/>
    <col min="6900" max="6900" width="11" style="65" customWidth="1"/>
    <col min="6901" max="6901" width="25.83203125" style="65" customWidth="1"/>
    <col min="6902" max="6902" width="14.1640625" style="65" customWidth="1"/>
    <col min="6903" max="6903" width="9.5" style="65" customWidth="1"/>
    <col min="6904" max="6904" width="14.1640625" style="65" customWidth="1"/>
    <col min="6905" max="6905" width="9.5" style="65" customWidth="1"/>
    <col min="6906" max="6906" width="14.1640625" style="65" customWidth="1"/>
    <col min="6907" max="6907" width="9.5" style="65" customWidth="1"/>
    <col min="6908" max="6908" width="14.1640625" style="65" customWidth="1"/>
    <col min="6909" max="6909" width="9.5" style="65" customWidth="1"/>
    <col min="6910" max="6910" width="14.1640625" style="65" customWidth="1"/>
    <col min="6911" max="6911" width="9.5" style="65" customWidth="1"/>
    <col min="6912" max="6912" width="15.83203125" style="65" customWidth="1"/>
    <col min="6913" max="6913" width="12" style="65" customWidth="1"/>
    <col min="6914" max="6914" width="14.5" style="65" customWidth="1"/>
    <col min="6915" max="6915" width="12.1640625" style="65" customWidth="1"/>
    <col min="6916" max="6916" width="12.33203125" style="65" customWidth="1"/>
    <col min="6917" max="6917" width="10.6640625" style="65" customWidth="1"/>
    <col min="6918" max="7155" width="10.6640625" style="65"/>
    <col min="7156" max="7156" width="11" style="65" customWidth="1"/>
    <col min="7157" max="7157" width="25.83203125" style="65" customWidth="1"/>
    <col min="7158" max="7158" width="14.1640625" style="65" customWidth="1"/>
    <col min="7159" max="7159" width="9.5" style="65" customWidth="1"/>
    <col min="7160" max="7160" width="14.1640625" style="65" customWidth="1"/>
    <col min="7161" max="7161" width="9.5" style="65" customWidth="1"/>
    <col min="7162" max="7162" width="14.1640625" style="65" customWidth="1"/>
    <col min="7163" max="7163" width="9.5" style="65" customWidth="1"/>
    <col min="7164" max="7164" width="14.1640625" style="65" customWidth="1"/>
    <col min="7165" max="7165" width="9.5" style="65" customWidth="1"/>
    <col min="7166" max="7166" width="14.1640625" style="65" customWidth="1"/>
    <col min="7167" max="7167" width="9.5" style="65" customWidth="1"/>
    <col min="7168" max="7168" width="15.83203125" style="65" customWidth="1"/>
    <col min="7169" max="7169" width="12" style="65" customWidth="1"/>
    <col min="7170" max="7170" width="14.5" style="65" customWidth="1"/>
    <col min="7171" max="7171" width="12.1640625" style="65" customWidth="1"/>
    <col min="7172" max="7172" width="12.33203125" style="65" customWidth="1"/>
    <col min="7173" max="7173" width="10.6640625" style="65" customWidth="1"/>
    <col min="7174" max="7411" width="10.6640625" style="65"/>
    <col min="7412" max="7412" width="11" style="65" customWidth="1"/>
    <col min="7413" max="7413" width="25.83203125" style="65" customWidth="1"/>
    <col min="7414" max="7414" width="14.1640625" style="65" customWidth="1"/>
    <col min="7415" max="7415" width="9.5" style="65" customWidth="1"/>
    <col min="7416" max="7416" width="14.1640625" style="65" customWidth="1"/>
    <col min="7417" max="7417" width="9.5" style="65" customWidth="1"/>
    <col min="7418" max="7418" width="14.1640625" style="65" customWidth="1"/>
    <col min="7419" max="7419" width="9.5" style="65" customWidth="1"/>
    <col min="7420" max="7420" width="14.1640625" style="65" customWidth="1"/>
    <col min="7421" max="7421" width="9.5" style="65" customWidth="1"/>
    <col min="7422" max="7422" width="14.1640625" style="65" customWidth="1"/>
    <col min="7423" max="7423" width="9.5" style="65" customWidth="1"/>
    <col min="7424" max="7424" width="15.83203125" style="65" customWidth="1"/>
    <col min="7425" max="7425" width="12" style="65" customWidth="1"/>
    <col min="7426" max="7426" width="14.5" style="65" customWidth="1"/>
    <col min="7427" max="7427" width="12.1640625" style="65" customWidth="1"/>
    <col min="7428" max="7428" width="12.33203125" style="65" customWidth="1"/>
    <col min="7429" max="7429" width="10.6640625" style="65" customWidth="1"/>
    <col min="7430" max="7667" width="10.6640625" style="65"/>
    <col min="7668" max="7668" width="11" style="65" customWidth="1"/>
    <col min="7669" max="7669" width="25.83203125" style="65" customWidth="1"/>
    <col min="7670" max="7670" width="14.1640625" style="65" customWidth="1"/>
    <col min="7671" max="7671" width="9.5" style="65" customWidth="1"/>
    <col min="7672" max="7672" width="14.1640625" style="65" customWidth="1"/>
    <col min="7673" max="7673" width="9.5" style="65" customWidth="1"/>
    <col min="7674" max="7674" width="14.1640625" style="65" customWidth="1"/>
    <col min="7675" max="7675" width="9.5" style="65" customWidth="1"/>
    <col min="7676" max="7676" width="14.1640625" style="65" customWidth="1"/>
    <col min="7677" max="7677" width="9.5" style="65" customWidth="1"/>
    <col min="7678" max="7678" width="14.1640625" style="65" customWidth="1"/>
    <col min="7679" max="7679" width="9.5" style="65" customWidth="1"/>
    <col min="7680" max="7680" width="15.83203125" style="65" customWidth="1"/>
    <col min="7681" max="7681" width="12" style="65" customWidth="1"/>
    <col min="7682" max="7682" width="14.5" style="65" customWidth="1"/>
    <col min="7683" max="7683" width="12.1640625" style="65" customWidth="1"/>
    <col min="7684" max="7684" width="12.33203125" style="65" customWidth="1"/>
    <col min="7685" max="7685" width="10.6640625" style="65" customWidth="1"/>
    <col min="7686" max="7923" width="10.6640625" style="65"/>
    <col min="7924" max="7924" width="11" style="65" customWidth="1"/>
    <col min="7925" max="7925" width="25.83203125" style="65" customWidth="1"/>
    <col min="7926" max="7926" width="14.1640625" style="65" customWidth="1"/>
    <col min="7927" max="7927" width="9.5" style="65" customWidth="1"/>
    <col min="7928" max="7928" width="14.1640625" style="65" customWidth="1"/>
    <col min="7929" max="7929" width="9.5" style="65" customWidth="1"/>
    <col min="7930" max="7930" width="14.1640625" style="65" customWidth="1"/>
    <col min="7931" max="7931" width="9.5" style="65" customWidth="1"/>
    <col min="7932" max="7932" width="14.1640625" style="65" customWidth="1"/>
    <col min="7933" max="7933" width="9.5" style="65" customWidth="1"/>
    <col min="7934" max="7934" width="14.1640625" style="65" customWidth="1"/>
    <col min="7935" max="7935" width="9.5" style="65" customWidth="1"/>
    <col min="7936" max="7936" width="15.83203125" style="65" customWidth="1"/>
    <col min="7937" max="7937" width="12" style="65" customWidth="1"/>
    <col min="7938" max="7938" width="14.5" style="65" customWidth="1"/>
    <col min="7939" max="7939" width="12.1640625" style="65" customWidth="1"/>
    <col min="7940" max="7940" width="12.33203125" style="65" customWidth="1"/>
    <col min="7941" max="7941" width="10.6640625" style="65" customWidth="1"/>
    <col min="7942" max="8179" width="10.6640625" style="65"/>
    <col min="8180" max="8180" width="11" style="65" customWidth="1"/>
    <col min="8181" max="8181" width="25.83203125" style="65" customWidth="1"/>
    <col min="8182" max="8182" width="14.1640625" style="65" customWidth="1"/>
    <col min="8183" max="8183" width="9.5" style="65" customWidth="1"/>
    <col min="8184" max="8184" width="14.1640625" style="65" customWidth="1"/>
    <col min="8185" max="8185" width="9.5" style="65" customWidth="1"/>
    <col min="8186" max="8186" width="14.1640625" style="65" customWidth="1"/>
    <col min="8187" max="8187" width="9.5" style="65" customWidth="1"/>
    <col min="8188" max="8188" width="14.1640625" style="65" customWidth="1"/>
    <col min="8189" max="8189" width="9.5" style="65" customWidth="1"/>
    <col min="8190" max="8190" width="14.1640625" style="65" customWidth="1"/>
    <col min="8191" max="8191" width="9.5" style="65" customWidth="1"/>
    <col min="8192" max="8192" width="15.83203125" style="65" customWidth="1"/>
    <col min="8193" max="8193" width="12" style="65" customWidth="1"/>
    <col min="8194" max="8194" width="14.5" style="65" customWidth="1"/>
    <col min="8195" max="8195" width="12.1640625" style="65" customWidth="1"/>
    <col min="8196" max="8196" width="12.33203125" style="65" customWidth="1"/>
    <col min="8197" max="8197" width="10.6640625" style="65" customWidth="1"/>
    <col min="8198" max="8435" width="10.6640625" style="65"/>
    <col min="8436" max="8436" width="11" style="65" customWidth="1"/>
    <col min="8437" max="8437" width="25.83203125" style="65" customWidth="1"/>
    <col min="8438" max="8438" width="14.1640625" style="65" customWidth="1"/>
    <col min="8439" max="8439" width="9.5" style="65" customWidth="1"/>
    <col min="8440" max="8440" width="14.1640625" style="65" customWidth="1"/>
    <col min="8441" max="8441" width="9.5" style="65" customWidth="1"/>
    <col min="8442" max="8442" width="14.1640625" style="65" customWidth="1"/>
    <col min="8443" max="8443" width="9.5" style="65" customWidth="1"/>
    <col min="8444" max="8444" width="14.1640625" style="65" customWidth="1"/>
    <col min="8445" max="8445" width="9.5" style="65" customWidth="1"/>
    <col min="8446" max="8446" width="14.1640625" style="65" customWidth="1"/>
    <col min="8447" max="8447" width="9.5" style="65" customWidth="1"/>
    <col min="8448" max="8448" width="15.83203125" style="65" customWidth="1"/>
    <col min="8449" max="8449" width="12" style="65" customWidth="1"/>
    <col min="8450" max="8450" width="14.5" style="65" customWidth="1"/>
    <col min="8451" max="8451" width="12.1640625" style="65" customWidth="1"/>
    <col min="8452" max="8452" width="12.33203125" style="65" customWidth="1"/>
    <col min="8453" max="8453" width="10.6640625" style="65" customWidth="1"/>
    <col min="8454" max="8691" width="10.6640625" style="65"/>
    <col min="8692" max="8692" width="11" style="65" customWidth="1"/>
    <col min="8693" max="8693" width="25.83203125" style="65" customWidth="1"/>
    <col min="8694" max="8694" width="14.1640625" style="65" customWidth="1"/>
    <col min="8695" max="8695" width="9.5" style="65" customWidth="1"/>
    <col min="8696" max="8696" width="14.1640625" style="65" customWidth="1"/>
    <col min="8697" max="8697" width="9.5" style="65" customWidth="1"/>
    <col min="8698" max="8698" width="14.1640625" style="65" customWidth="1"/>
    <col min="8699" max="8699" width="9.5" style="65" customWidth="1"/>
    <col min="8700" max="8700" width="14.1640625" style="65" customWidth="1"/>
    <col min="8701" max="8701" width="9.5" style="65" customWidth="1"/>
    <col min="8702" max="8702" width="14.1640625" style="65" customWidth="1"/>
    <col min="8703" max="8703" width="9.5" style="65" customWidth="1"/>
    <col min="8704" max="8704" width="15.83203125" style="65" customWidth="1"/>
    <col min="8705" max="8705" width="12" style="65" customWidth="1"/>
    <col min="8706" max="8706" width="14.5" style="65" customWidth="1"/>
    <col min="8707" max="8707" width="12.1640625" style="65" customWidth="1"/>
    <col min="8708" max="8708" width="12.33203125" style="65" customWidth="1"/>
    <col min="8709" max="8709" width="10.6640625" style="65" customWidth="1"/>
    <col min="8710" max="8947" width="10.6640625" style="65"/>
    <col min="8948" max="8948" width="11" style="65" customWidth="1"/>
    <col min="8949" max="8949" width="25.83203125" style="65" customWidth="1"/>
    <col min="8950" max="8950" width="14.1640625" style="65" customWidth="1"/>
    <col min="8951" max="8951" width="9.5" style="65" customWidth="1"/>
    <col min="8952" max="8952" width="14.1640625" style="65" customWidth="1"/>
    <col min="8953" max="8953" width="9.5" style="65" customWidth="1"/>
    <col min="8954" max="8954" width="14.1640625" style="65" customWidth="1"/>
    <col min="8955" max="8955" width="9.5" style="65" customWidth="1"/>
    <col min="8956" max="8956" width="14.1640625" style="65" customWidth="1"/>
    <col min="8957" max="8957" width="9.5" style="65" customWidth="1"/>
    <col min="8958" max="8958" width="14.1640625" style="65" customWidth="1"/>
    <col min="8959" max="8959" width="9.5" style="65" customWidth="1"/>
    <col min="8960" max="8960" width="15.83203125" style="65" customWidth="1"/>
    <col min="8961" max="8961" width="12" style="65" customWidth="1"/>
    <col min="8962" max="8962" width="14.5" style="65" customWidth="1"/>
    <col min="8963" max="8963" width="12.1640625" style="65" customWidth="1"/>
    <col min="8964" max="8964" width="12.33203125" style="65" customWidth="1"/>
    <col min="8965" max="8965" width="10.6640625" style="65" customWidth="1"/>
    <col min="8966" max="9203" width="10.6640625" style="65"/>
    <col min="9204" max="9204" width="11" style="65" customWidth="1"/>
    <col min="9205" max="9205" width="25.83203125" style="65" customWidth="1"/>
    <col min="9206" max="9206" width="14.1640625" style="65" customWidth="1"/>
    <col min="9207" max="9207" width="9.5" style="65" customWidth="1"/>
    <col min="9208" max="9208" width="14.1640625" style="65" customWidth="1"/>
    <col min="9209" max="9209" width="9.5" style="65" customWidth="1"/>
    <col min="9210" max="9210" width="14.1640625" style="65" customWidth="1"/>
    <col min="9211" max="9211" width="9.5" style="65" customWidth="1"/>
    <col min="9212" max="9212" width="14.1640625" style="65" customWidth="1"/>
    <col min="9213" max="9213" width="9.5" style="65" customWidth="1"/>
    <col min="9214" max="9214" width="14.1640625" style="65" customWidth="1"/>
    <col min="9215" max="9215" width="9.5" style="65" customWidth="1"/>
    <col min="9216" max="9216" width="15.83203125" style="65" customWidth="1"/>
    <col min="9217" max="9217" width="12" style="65" customWidth="1"/>
    <col min="9218" max="9218" width="14.5" style="65" customWidth="1"/>
    <col min="9219" max="9219" width="12.1640625" style="65" customWidth="1"/>
    <col min="9220" max="9220" width="12.33203125" style="65" customWidth="1"/>
    <col min="9221" max="9221" width="10.6640625" style="65" customWidth="1"/>
    <col min="9222" max="9459" width="10.6640625" style="65"/>
    <col min="9460" max="9460" width="11" style="65" customWidth="1"/>
    <col min="9461" max="9461" width="25.83203125" style="65" customWidth="1"/>
    <col min="9462" max="9462" width="14.1640625" style="65" customWidth="1"/>
    <col min="9463" max="9463" width="9.5" style="65" customWidth="1"/>
    <col min="9464" max="9464" width="14.1640625" style="65" customWidth="1"/>
    <col min="9465" max="9465" width="9.5" style="65" customWidth="1"/>
    <col min="9466" max="9466" width="14.1640625" style="65" customWidth="1"/>
    <col min="9467" max="9467" width="9.5" style="65" customWidth="1"/>
    <col min="9468" max="9468" width="14.1640625" style="65" customWidth="1"/>
    <col min="9469" max="9469" width="9.5" style="65" customWidth="1"/>
    <col min="9470" max="9470" width="14.1640625" style="65" customWidth="1"/>
    <col min="9471" max="9471" width="9.5" style="65" customWidth="1"/>
    <col min="9472" max="9472" width="15.83203125" style="65" customWidth="1"/>
    <col min="9473" max="9473" width="12" style="65" customWidth="1"/>
    <col min="9474" max="9474" width="14.5" style="65" customWidth="1"/>
    <col min="9475" max="9475" width="12.1640625" style="65" customWidth="1"/>
    <col min="9476" max="9476" width="12.33203125" style="65" customWidth="1"/>
    <col min="9477" max="9477" width="10.6640625" style="65" customWidth="1"/>
    <col min="9478" max="9715" width="10.6640625" style="65"/>
    <col min="9716" max="9716" width="11" style="65" customWidth="1"/>
    <col min="9717" max="9717" width="25.83203125" style="65" customWidth="1"/>
    <col min="9718" max="9718" width="14.1640625" style="65" customWidth="1"/>
    <col min="9719" max="9719" width="9.5" style="65" customWidth="1"/>
    <col min="9720" max="9720" width="14.1640625" style="65" customWidth="1"/>
    <col min="9721" max="9721" width="9.5" style="65" customWidth="1"/>
    <col min="9722" max="9722" width="14.1640625" style="65" customWidth="1"/>
    <col min="9723" max="9723" width="9.5" style="65" customWidth="1"/>
    <col min="9724" max="9724" width="14.1640625" style="65" customWidth="1"/>
    <col min="9725" max="9725" width="9.5" style="65" customWidth="1"/>
    <col min="9726" max="9726" width="14.1640625" style="65" customWidth="1"/>
    <col min="9727" max="9727" width="9.5" style="65" customWidth="1"/>
    <col min="9728" max="9728" width="15.83203125" style="65" customWidth="1"/>
    <col min="9729" max="9729" width="12" style="65" customWidth="1"/>
    <col min="9730" max="9730" width="14.5" style="65" customWidth="1"/>
    <col min="9731" max="9731" width="12.1640625" style="65" customWidth="1"/>
    <col min="9732" max="9732" width="12.33203125" style="65" customWidth="1"/>
    <col min="9733" max="9733" width="10.6640625" style="65" customWidth="1"/>
    <col min="9734" max="9971" width="10.6640625" style="65"/>
    <col min="9972" max="9972" width="11" style="65" customWidth="1"/>
    <col min="9973" max="9973" width="25.83203125" style="65" customWidth="1"/>
    <col min="9974" max="9974" width="14.1640625" style="65" customWidth="1"/>
    <col min="9975" max="9975" width="9.5" style="65" customWidth="1"/>
    <col min="9976" max="9976" width="14.1640625" style="65" customWidth="1"/>
    <col min="9977" max="9977" width="9.5" style="65" customWidth="1"/>
    <col min="9978" max="9978" width="14.1640625" style="65" customWidth="1"/>
    <col min="9979" max="9979" width="9.5" style="65" customWidth="1"/>
    <col min="9980" max="9980" width="14.1640625" style="65" customWidth="1"/>
    <col min="9981" max="9981" width="9.5" style="65" customWidth="1"/>
    <col min="9982" max="9982" width="14.1640625" style="65" customWidth="1"/>
    <col min="9983" max="9983" width="9.5" style="65" customWidth="1"/>
    <col min="9984" max="9984" width="15.83203125" style="65" customWidth="1"/>
    <col min="9985" max="9985" width="12" style="65" customWidth="1"/>
    <col min="9986" max="9986" width="14.5" style="65" customWidth="1"/>
    <col min="9987" max="9987" width="12.1640625" style="65" customWidth="1"/>
    <col min="9988" max="9988" width="12.33203125" style="65" customWidth="1"/>
    <col min="9989" max="9989" width="10.6640625" style="65" customWidth="1"/>
    <col min="9990" max="10227" width="10.6640625" style="65"/>
    <col min="10228" max="10228" width="11" style="65" customWidth="1"/>
    <col min="10229" max="10229" width="25.83203125" style="65" customWidth="1"/>
    <col min="10230" max="10230" width="14.1640625" style="65" customWidth="1"/>
    <col min="10231" max="10231" width="9.5" style="65" customWidth="1"/>
    <col min="10232" max="10232" width="14.1640625" style="65" customWidth="1"/>
    <col min="10233" max="10233" width="9.5" style="65" customWidth="1"/>
    <col min="10234" max="10234" width="14.1640625" style="65" customWidth="1"/>
    <col min="10235" max="10235" width="9.5" style="65" customWidth="1"/>
    <col min="10236" max="10236" width="14.1640625" style="65" customWidth="1"/>
    <col min="10237" max="10237" width="9.5" style="65" customWidth="1"/>
    <col min="10238" max="10238" width="14.1640625" style="65" customWidth="1"/>
    <col min="10239" max="10239" width="9.5" style="65" customWidth="1"/>
    <col min="10240" max="10240" width="15.83203125" style="65" customWidth="1"/>
    <col min="10241" max="10241" width="12" style="65" customWidth="1"/>
    <col min="10242" max="10242" width="14.5" style="65" customWidth="1"/>
    <col min="10243" max="10243" width="12.1640625" style="65" customWidth="1"/>
    <col min="10244" max="10244" width="12.33203125" style="65" customWidth="1"/>
    <col min="10245" max="10245" width="10.6640625" style="65" customWidth="1"/>
    <col min="10246" max="10483" width="10.6640625" style="65"/>
    <col min="10484" max="10484" width="11" style="65" customWidth="1"/>
    <col min="10485" max="10485" width="25.83203125" style="65" customWidth="1"/>
    <col min="10486" max="10486" width="14.1640625" style="65" customWidth="1"/>
    <col min="10487" max="10487" width="9.5" style="65" customWidth="1"/>
    <col min="10488" max="10488" width="14.1640625" style="65" customWidth="1"/>
    <col min="10489" max="10489" width="9.5" style="65" customWidth="1"/>
    <col min="10490" max="10490" width="14.1640625" style="65" customWidth="1"/>
    <col min="10491" max="10491" width="9.5" style="65" customWidth="1"/>
    <col min="10492" max="10492" width="14.1640625" style="65" customWidth="1"/>
    <col min="10493" max="10493" width="9.5" style="65" customWidth="1"/>
    <col min="10494" max="10494" width="14.1640625" style="65" customWidth="1"/>
    <col min="10495" max="10495" width="9.5" style="65" customWidth="1"/>
    <col min="10496" max="10496" width="15.83203125" style="65" customWidth="1"/>
    <col min="10497" max="10497" width="12" style="65" customWidth="1"/>
    <col min="10498" max="10498" width="14.5" style="65" customWidth="1"/>
    <col min="10499" max="10499" width="12.1640625" style="65" customWidth="1"/>
    <col min="10500" max="10500" width="12.33203125" style="65" customWidth="1"/>
    <col min="10501" max="10501" width="10.6640625" style="65" customWidth="1"/>
    <col min="10502" max="10739" width="10.6640625" style="65"/>
    <col min="10740" max="10740" width="11" style="65" customWidth="1"/>
    <col min="10741" max="10741" width="25.83203125" style="65" customWidth="1"/>
    <col min="10742" max="10742" width="14.1640625" style="65" customWidth="1"/>
    <col min="10743" max="10743" width="9.5" style="65" customWidth="1"/>
    <col min="10744" max="10744" width="14.1640625" style="65" customWidth="1"/>
    <col min="10745" max="10745" width="9.5" style="65" customWidth="1"/>
    <col min="10746" max="10746" width="14.1640625" style="65" customWidth="1"/>
    <col min="10747" max="10747" width="9.5" style="65" customWidth="1"/>
    <col min="10748" max="10748" width="14.1640625" style="65" customWidth="1"/>
    <col min="10749" max="10749" width="9.5" style="65" customWidth="1"/>
    <col min="10750" max="10750" width="14.1640625" style="65" customWidth="1"/>
    <col min="10751" max="10751" width="9.5" style="65" customWidth="1"/>
    <col min="10752" max="10752" width="15.83203125" style="65" customWidth="1"/>
    <col min="10753" max="10753" width="12" style="65" customWidth="1"/>
    <col min="10754" max="10754" width="14.5" style="65" customWidth="1"/>
    <col min="10755" max="10755" width="12.1640625" style="65" customWidth="1"/>
    <col min="10756" max="10756" width="12.33203125" style="65" customWidth="1"/>
    <col min="10757" max="10757" width="10.6640625" style="65" customWidth="1"/>
    <col min="10758" max="10995" width="10.6640625" style="65"/>
    <col min="10996" max="10996" width="11" style="65" customWidth="1"/>
    <col min="10997" max="10997" width="25.83203125" style="65" customWidth="1"/>
    <col min="10998" max="10998" width="14.1640625" style="65" customWidth="1"/>
    <col min="10999" max="10999" width="9.5" style="65" customWidth="1"/>
    <col min="11000" max="11000" width="14.1640625" style="65" customWidth="1"/>
    <col min="11001" max="11001" width="9.5" style="65" customWidth="1"/>
    <col min="11002" max="11002" width="14.1640625" style="65" customWidth="1"/>
    <col min="11003" max="11003" width="9.5" style="65" customWidth="1"/>
    <col min="11004" max="11004" width="14.1640625" style="65" customWidth="1"/>
    <col min="11005" max="11005" width="9.5" style="65" customWidth="1"/>
    <col min="11006" max="11006" width="14.1640625" style="65" customWidth="1"/>
    <col min="11007" max="11007" width="9.5" style="65" customWidth="1"/>
    <col min="11008" max="11008" width="15.83203125" style="65" customWidth="1"/>
    <col min="11009" max="11009" width="12" style="65" customWidth="1"/>
    <col min="11010" max="11010" width="14.5" style="65" customWidth="1"/>
    <col min="11011" max="11011" width="12.1640625" style="65" customWidth="1"/>
    <col min="11012" max="11012" width="12.33203125" style="65" customWidth="1"/>
    <col min="11013" max="11013" width="10.6640625" style="65" customWidth="1"/>
    <col min="11014" max="11251" width="10.6640625" style="65"/>
    <col min="11252" max="11252" width="11" style="65" customWidth="1"/>
    <col min="11253" max="11253" width="25.83203125" style="65" customWidth="1"/>
    <col min="11254" max="11254" width="14.1640625" style="65" customWidth="1"/>
    <col min="11255" max="11255" width="9.5" style="65" customWidth="1"/>
    <col min="11256" max="11256" width="14.1640625" style="65" customWidth="1"/>
    <col min="11257" max="11257" width="9.5" style="65" customWidth="1"/>
    <col min="11258" max="11258" width="14.1640625" style="65" customWidth="1"/>
    <col min="11259" max="11259" width="9.5" style="65" customWidth="1"/>
    <col min="11260" max="11260" width="14.1640625" style="65" customWidth="1"/>
    <col min="11261" max="11261" width="9.5" style="65" customWidth="1"/>
    <col min="11262" max="11262" width="14.1640625" style="65" customWidth="1"/>
    <col min="11263" max="11263" width="9.5" style="65" customWidth="1"/>
    <col min="11264" max="11264" width="15.83203125" style="65" customWidth="1"/>
    <col min="11265" max="11265" width="12" style="65" customWidth="1"/>
    <col min="11266" max="11266" width="14.5" style="65" customWidth="1"/>
    <col min="11267" max="11267" width="12.1640625" style="65" customWidth="1"/>
    <col min="11268" max="11268" width="12.33203125" style="65" customWidth="1"/>
    <col min="11269" max="11269" width="10.6640625" style="65" customWidth="1"/>
    <col min="11270" max="11507" width="10.6640625" style="65"/>
    <col min="11508" max="11508" width="11" style="65" customWidth="1"/>
    <col min="11509" max="11509" width="25.83203125" style="65" customWidth="1"/>
    <col min="11510" max="11510" width="14.1640625" style="65" customWidth="1"/>
    <col min="11511" max="11511" width="9.5" style="65" customWidth="1"/>
    <col min="11512" max="11512" width="14.1640625" style="65" customWidth="1"/>
    <col min="11513" max="11513" width="9.5" style="65" customWidth="1"/>
    <col min="11514" max="11514" width="14.1640625" style="65" customWidth="1"/>
    <col min="11515" max="11515" width="9.5" style="65" customWidth="1"/>
    <col min="11516" max="11516" width="14.1640625" style="65" customWidth="1"/>
    <col min="11517" max="11517" width="9.5" style="65" customWidth="1"/>
    <col min="11518" max="11518" width="14.1640625" style="65" customWidth="1"/>
    <col min="11519" max="11519" width="9.5" style="65" customWidth="1"/>
    <col min="11520" max="11520" width="15.83203125" style="65" customWidth="1"/>
    <col min="11521" max="11521" width="12" style="65" customWidth="1"/>
    <col min="11522" max="11522" width="14.5" style="65" customWidth="1"/>
    <col min="11523" max="11523" width="12.1640625" style="65" customWidth="1"/>
    <col min="11524" max="11524" width="12.33203125" style="65" customWidth="1"/>
    <col min="11525" max="11525" width="10.6640625" style="65" customWidth="1"/>
    <col min="11526" max="11763" width="10.6640625" style="65"/>
    <col min="11764" max="11764" width="11" style="65" customWidth="1"/>
    <col min="11765" max="11765" width="25.83203125" style="65" customWidth="1"/>
    <col min="11766" max="11766" width="14.1640625" style="65" customWidth="1"/>
    <col min="11767" max="11767" width="9.5" style="65" customWidth="1"/>
    <col min="11768" max="11768" width="14.1640625" style="65" customWidth="1"/>
    <col min="11769" max="11769" width="9.5" style="65" customWidth="1"/>
    <col min="11770" max="11770" width="14.1640625" style="65" customWidth="1"/>
    <col min="11771" max="11771" width="9.5" style="65" customWidth="1"/>
    <col min="11772" max="11772" width="14.1640625" style="65" customWidth="1"/>
    <col min="11773" max="11773" width="9.5" style="65" customWidth="1"/>
    <col min="11774" max="11774" width="14.1640625" style="65" customWidth="1"/>
    <col min="11775" max="11775" width="9.5" style="65" customWidth="1"/>
    <col min="11776" max="11776" width="15.83203125" style="65" customWidth="1"/>
    <col min="11777" max="11777" width="12" style="65" customWidth="1"/>
    <col min="11778" max="11778" width="14.5" style="65" customWidth="1"/>
    <col min="11779" max="11779" width="12.1640625" style="65" customWidth="1"/>
    <col min="11780" max="11780" width="12.33203125" style="65" customWidth="1"/>
    <col min="11781" max="11781" width="10.6640625" style="65" customWidth="1"/>
    <col min="11782" max="12019" width="10.6640625" style="65"/>
    <col min="12020" max="12020" width="11" style="65" customWidth="1"/>
    <col min="12021" max="12021" width="25.83203125" style="65" customWidth="1"/>
    <col min="12022" max="12022" width="14.1640625" style="65" customWidth="1"/>
    <col min="12023" max="12023" width="9.5" style="65" customWidth="1"/>
    <col min="12024" max="12024" width="14.1640625" style="65" customWidth="1"/>
    <col min="12025" max="12025" width="9.5" style="65" customWidth="1"/>
    <col min="12026" max="12026" width="14.1640625" style="65" customWidth="1"/>
    <col min="12027" max="12027" width="9.5" style="65" customWidth="1"/>
    <col min="12028" max="12028" width="14.1640625" style="65" customWidth="1"/>
    <col min="12029" max="12029" width="9.5" style="65" customWidth="1"/>
    <col min="12030" max="12030" width="14.1640625" style="65" customWidth="1"/>
    <col min="12031" max="12031" width="9.5" style="65" customWidth="1"/>
    <col min="12032" max="12032" width="15.83203125" style="65" customWidth="1"/>
    <col min="12033" max="12033" width="12" style="65" customWidth="1"/>
    <col min="12034" max="12034" width="14.5" style="65" customWidth="1"/>
    <col min="12035" max="12035" width="12.1640625" style="65" customWidth="1"/>
    <col min="12036" max="12036" width="12.33203125" style="65" customWidth="1"/>
    <col min="12037" max="12037" width="10.6640625" style="65" customWidth="1"/>
    <col min="12038" max="12275" width="10.6640625" style="65"/>
    <col min="12276" max="12276" width="11" style="65" customWidth="1"/>
    <col min="12277" max="12277" width="25.83203125" style="65" customWidth="1"/>
    <col min="12278" max="12278" width="14.1640625" style="65" customWidth="1"/>
    <col min="12279" max="12279" width="9.5" style="65" customWidth="1"/>
    <col min="12280" max="12280" width="14.1640625" style="65" customWidth="1"/>
    <col min="12281" max="12281" width="9.5" style="65" customWidth="1"/>
    <col min="12282" max="12282" width="14.1640625" style="65" customWidth="1"/>
    <col min="12283" max="12283" width="9.5" style="65" customWidth="1"/>
    <col min="12284" max="12284" width="14.1640625" style="65" customWidth="1"/>
    <col min="12285" max="12285" width="9.5" style="65" customWidth="1"/>
    <col min="12286" max="12286" width="14.1640625" style="65" customWidth="1"/>
    <col min="12287" max="12287" width="9.5" style="65" customWidth="1"/>
    <col min="12288" max="12288" width="15.83203125" style="65" customWidth="1"/>
    <col min="12289" max="12289" width="12" style="65" customWidth="1"/>
    <col min="12290" max="12290" width="14.5" style="65" customWidth="1"/>
    <col min="12291" max="12291" width="12.1640625" style="65" customWidth="1"/>
    <col min="12292" max="12292" width="12.33203125" style="65" customWidth="1"/>
    <col min="12293" max="12293" width="10.6640625" style="65" customWidth="1"/>
    <col min="12294" max="12531" width="10.6640625" style="65"/>
    <col min="12532" max="12532" width="11" style="65" customWidth="1"/>
    <col min="12533" max="12533" width="25.83203125" style="65" customWidth="1"/>
    <col min="12534" max="12534" width="14.1640625" style="65" customWidth="1"/>
    <col min="12535" max="12535" width="9.5" style="65" customWidth="1"/>
    <col min="12536" max="12536" width="14.1640625" style="65" customWidth="1"/>
    <col min="12537" max="12537" width="9.5" style="65" customWidth="1"/>
    <col min="12538" max="12538" width="14.1640625" style="65" customWidth="1"/>
    <col min="12539" max="12539" width="9.5" style="65" customWidth="1"/>
    <col min="12540" max="12540" width="14.1640625" style="65" customWidth="1"/>
    <col min="12541" max="12541" width="9.5" style="65" customWidth="1"/>
    <col min="12542" max="12542" width="14.1640625" style="65" customWidth="1"/>
    <col min="12543" max="12543" width="9.5" style="65" customWidth="1"/>
    <col min="12544" max="12544" width="15.83203125" style="65" customWidth="1"/>
    <col min="12545" max="12545" width="12" style="65" customWidth="1"/>
    <col min="12546" max="12546" width="14.5" style="65" customWidth="1"/>
    <col min="12547" max="12547" width="12.1640625" style="65" customWidth="1"/>
    <col min="12548" max="12548" width="12.33203125" style="65" customWidth="1"/>
    <col min="12549" max="12549" width="10.6640625" style="65" customWidth="1"/>
    <col min="12550" max="12787" width="10.6640625" style="65"/>
    <col min="12788" max="12788" width="11" style="65" customWidth="1"/>
    <col min="12789" max="12789" width="25.83203125" style="65" customWidth="1"/>
    <col min="12790" max="12790" width="14.1640625" style="65" customWidth="1"/>
    <col min="12791" max="12791" width="9.5" style="65" customWidth="1"/>
    <col min="12792" max="12792" width="14.1640625" style="65" customWidth="1"/>
    <col min="12793" max="12793" width="9.5" style="65" customWidth="1"/>
    <col min="12794" max="12794" width="14.1640625" style="65" customWidth="1"/>
    <col min="12795" max="12795" width="9.5" style="65" customWidth="1"/>
    <col min="12796" max="12796" width="14.1640625" style="65" customWidth="1"/>
    <col min="12797" max="12797" width="9.5" style="65" customWidth="1"/>
    <col min="12798" max="12798" width="14.1640625" style="65" customWidth="1"/>
    <col min="12799" max="12799" width="9.5" style="65" customWidth="1"/>
    <col min="12800" max="12800" width="15.83203125" style="65" customWidth="1"/>
    <col min="12801" max="12801" width="12" style="65" customWidth="1"/>
    <col min="12802" max="12802" width="14.5" style="65" customWidth="1"/>
    <col min="12803" max="12803" width="12.1640625" style="65" customWidth="1"/>
    <col min="12804" max="12804" width="12.33203125" style="65" customWidth="1"/>
    <col min="12805" max="12805" width="10.6640625" style="65" customWidth="1"/>
    <col min="12806" max="13043" width="10.6640625" style="65"/>
    <col min="13044" max="13044" width="11" style="65" customWidth="1"/>
    <col min="13045" max="13045" width="25.83203125" style="65" customWidth="1"/>
    <col min="13046" max="13046" width="14.1640625" style="65" customWidth="1"/>
    <col min="13047" max="13047" width="9.5" style="65" customWidth="1"/>
    <col min="13048" max="13048" width="14.1640625" style="65" customWidth="1"/>
    <col min="13049" max="13049" width="9.5" style="65" customWidth="1"/>
    <col min="13050" max="13050" width="14.1640625" style="65" customWidth="1"/>
    <col min="13051" max="13051" width="9.5" style="65" customWidth="1"/>
    <col min="13052" max="13052" width="14.1640625" style="65" customWidth="1"/>
    <col min="13053" max="13053" width="9.5" style="65" customWidth="1"/>
    <col min="13054" max="13054" width="14.1640625" style="65" customWidth="1"/>
    <col min="13055" max="13055" width="9.5" style="65" customWidth="1"/>
    <col min="13056" max="13056" width="15.83203125" style="65" customWidth="1"/>
    <col min="13057" max="13057" width="12" style="65" customWidth="1"/>
    <col min="13058" max="13058" width="14.5" style="65" customWidth="1"/>
    <col min="13059" max="13059" width="12.1640625" style="65" customWidth="1"/>
    <col min="13060" max="13060" width="12.33203125" style="65" customWidth="1"/>
    <col min="13061" max="13061" width="10.6640625" style="65" customWidth="1"/>
    <col min="13062" max="13299" width="10.6640625" style="65"/>
    <col min="13300" max="13300" width="11" style="65" customWidth="1"/>
    <col min="13301" max="13301" width="25.83203125" style="65" customWidth="1"/>
    <col min="13302" max="13302" width="14.1640625" style="65" customWidth="1"/>
    <col min="13303" max="13303" width="9.5" style="65" customWidth="1"/>
    <col min="13304" max="13304" width="14.1640625" style="65" customWidth="1"/>
    <col min="13305" max="13305" width="9.5" style="65" customWidth="1"/>
    <col min="13306" max="13306" width="14.1640625" style="65" customWidth="1"/>
    <col min="13307" max="13307" width="9.5" style="65" customWidth="1"/>
    <col min="13308" max="13308" width="14.1640625" style="65" customWidth="1"/>
    <col min="13309" max="13309" width="9.5" style="65" customWidth="1"/>
    <col min="13310" max="13310" width="14.1640625" style="65" customWidth="1"/>
    <col min="13311" max="13311" width="9.5" style="65" customWidth="1"/>
    <col min="13312" max="13312" width="15.83203125" style="65" customWidth="1"/>
    <col min="13313" max="13313" width="12" style="65" customWidth="1"/>
    <col min="13314" max="13314" width="14.5" style="65" customWidth="1"/>
    <col min="13315" max="13315" width="12.1640625" style="65" customWidth="1"/>
    <col min="13316" max="13316" width="12.33203125" style="65" customWidth="1"/>
    <col min="13317" max="13317" width="10.6640625" style="65" customWidth="1"/>
    <col min="13318" max="13555" width="10.6640625" style="65"/>
    <col min="13556" max="13556" width="11" style="65" customWidth="1"/>
    <col min="13557" max="13557" width="25.83203125" style="65" customWidth="1"/>
    <col min="13558" max="13558" width="14.1640625" style="65" customWidth="1"/>
    <col min="13559" max="13559" width="9.5" style="65" customWidth="1"/>
    <col min="13560" max="13560" width="14.1640625" style="65" customWidth="1"/>
    <col min="13561" max="13561" width="9.5" style="65" customWidth="1"/>
    <col min="13562" max="13562" width="14.1640625" style="65" customWidth="1"/>
    <col min="13563" max="13563" width="9.5" style="65" customWidth="1"/>
    <col min="13564" max="13564" width="14.1640625" style="65" customWidth="1"/>
    <col min="13565" max="13565" width="9.5" style="65" customWidth="1"/>
    <col min="13566" max="13566" width="14.1640625" style="65" customWidth="1"/>
    <col min="13567" max="13567" width="9.5" style="65" customWidth="1"/>
    <col min="13568" max="13568" width="15.83203125" style="65" customWidth="1"/>
    <col min="13569" max="13569" width="12" style="65" customWidth="1"/>
    <col min="13570" max="13570" width="14.5" style="65" customWidth="1"/>
    <col min="13571" max="13571" width="12.1640625" style="65" customWidth="1"/>
    <col min="13572" max="13572" width="12.33203125" style="65" customWidth="1"/>
    <col min="13573" max="13573" width="10.6640625" style="65" customWidth="1"/>
    <col min="13574" max="13811" width="10.6640625" style="65"/>
    <col min="13812" max="13812" width="11" style="65" customWidth="1"/>
    <col min="13813" max="13813" width="25.83203125" style="65" customWidth="1"/>
    <col min="13814" max="13814" width="14.1640625" style="65" customWidth="1"/>
    <col min="13815" max="13815" width="9.5" style="65" customWidth="1"/>
    <col min="13816" max="13816" width="14.1640625" style="65" customWidth="1"/>
    <col min="13817" max="13817" width="9.5" style="65" customWidth="1"/>
    <col min="13818" max="13818" width="14.1640625" style="65" customWidth="1"/>
    <col min="13819" max="13819" width="9.5" style="65" customWidth="1"/>
    <col min="13820" max="13820" width="14.1640625" style="65" customWidth="1"/>
    <col min="13821" max="13821" width="9.5" style="65" customWidth="1"/>
    <col min="13822" max="13822" width="14.1640625" style="65" customWidth="1"/>
    <col min="13823" max="13823" width="9.5" style="65" customWidth="1"/>
    <col min="13824" max="13824" width="15.83203125" style="65" customWidth="1"/>
    <col min="13825" max="13825" width="12" style="65" customWidth="1"/>
    <col min="13826" max="13826" width="14.5" style="65" customWidth="1"/>
    <col min="13827" max="13827" width="12.1640625" style="65" customWidth="1"/>
    <col min="13828" max="13828" width="12.33203125" style="65" customWidth="1"/>
    <col min="13829" max="13829" width="10.6640625" style="65" customWidth="1"/>
    <col min="13830" max="14067" width="10.6640625" style="65"/>
    <col min="14068" max="14068" width="11" style="65" customWidth="1"/>
    <col min="14069" max="14069" width="25.83203125" style="65" customWidth="1"/>
    <col min="14070" max="14070" width="14.1640625" style="65" customWidth="1"/>
    <col min="14071" max="14071" width="9.5" style="65" customWidth="1"/>
    <col min="14072" max="14072" width="14.1640625" style="65" customWidth="1"/>
    <col min="14073" max="14073" width="9.5" style="65" customWidth="1"/>
    <col min="14074" max="14074" width="14.1640625" style="65" customWidth="1"/>
    <col min="14075" max="14075" width="9.5" style="65" customWidth="1"/>
    <col min="14076" max="14076" width="14.1640625" style="65" customWidth="1"/>
    <col min="14077" max="14077" width="9.5" style="65" customWidth="1"/>
    <col min="14078" max="14078" width="14.1640625" style="65" customWidth="1"/>
    <col min="14079" max="14079" width="9.5" style="65" customWidth="1"/>
    <col min="14080" max="14080" width="15.83203125" style="65" customWidth="1"/>
    <col min="14081" max="14081" width="12" style="65" customWidth="1"/>
    <col min="14082" max="14082" width="14.5" style="65" customWidth="1"/>
    <col min="14083" max="14083" width="12.1640625" style="65" customWidth="1"/>
    <col min="14084" max="14084" width="12.33203125" style="65" customWidth="1"/>
    <col min="14085" max="14085" width="10.6640625" style="65" customWidth="1"/>
    <col min="14086" max="14323" width="10.6640625" style="65"/>
    <col min="14324" max="14324" width="11" style="65" customWidth="1"/>
    <col min="14325" max="14325" width="25.83203125" style="65" customWidth="1"/>
    <col min="14326" max="14326" width="14.1640625" style="65" customWidth="1"/>
    <col min="14327" max="14327" width="9.5" style="65" customWidth="1"/>
    <col min="14328" max="14328" width="14.1640625" style="65" customWidth="1"/>
    <col min="14329" max="14329" width="9.5" style="65" customWidth="1"/>
    <col min="14330" max="14330" width="14.1640625" style="65" customWidth="1"/>
    <col min="14331" max="14331" width="9.5" style="65" customWidth="1"/>
    <col min="14332" max="14332" width="14.1640625" style="65" customWidth="1"/>
    <col min="14333" max="14333" width="9.5" style="65" customWidth="1"/>
    <col min="14334" max="14334" width="14.1640625" style="65" customWidth="1"/>
    <col min="14335" max="14335" width="9.5" style="65" customWidth="1"/>
    <col min="14336" max="14336" width="15.83203125" style="65" customWidth="1"/>
    <col min="14337" max="14337" width="12" style="65" customWidth="1"/>
    <col min="14338" max="14338" width="14.5" style="65" customWidth="1"/>
    <col min="14339" max="14339" width="12.1640625" style="65" customWidth="1"/>
    <col min="14340" max="14340" width="12.33203125" style="65" customWidth="1"/>
    <col min="14341" max="14341" width="10.6640625" style="65" customWidth="1"/>
    <col min="14342" max="14579" width="10.6640625" style="65"/>
    <col min="14580" max="14580" width="11" style="65" customWidth="1"/>
    <col min="14581" max="14581" width="25.83203125" style="65" customWidth="1"/>
    <col min="14582" max="14582" width="14.1640625" style="65" customWidth="1"/>
    <col min="14583" max="14583" width="9.5" style="65" customWidth="1"/>
    <col min="14584" max="14584" width="14.1640625" style="65" customWidth="1"/>
    <col min="14585" max="14585" width="9.5" style="65" customWidth="1"/>
    <col min="14586" max="14586" width="14.1640625" style="65" customWidth="1"/>
    <col min="14587" max="14587" width="9.5" style="65" customWidth="1"/>
    <col min="14588" max="14588" width="14.1640625" style="65" customWidth="1"/>
    <col min="14589" max="14589" width="9.5" style="65" customWidth="1"/>
    <col min="14590" max="14590" width="14.1640625" style="65" customWidth="1"/>
    <col min="14591" max="14591" width="9.5" style="65" customWidth="1"/>
    <col min="14592" max="14592" width="15.83203125" style="65" customWidth="1"/>
    <col min="14593" max="14593" width="12" style="65" customWidth="1"/>
    <col min="14594" max="14594" width="14.5" style="65" customWidth="1"/>
    <col min="14595" max="14595" width="12.1640625" style="65" customWidth="1"/>
    <col min="14596" max="14596" width="12.33203125" style="65" customWidth="1"/>
    <col min="14597" max="14597" width="10.6640625" style="65" customWidth="1"/>
    <col min="14598" max="14835" width="10.6640625" style="65"/>
    <col min="14836" max="14836" width="11" style="65" customWidth="1"/>
    <col min="14837" max="14837" width="25.83203125" style="65" customWidth="1"/>
    <col min="14838" max="14838" width="14.1640625" style="65" customWidth="1"/>
    <col min="14839" max="14839" width="9.5" style="65" customWidth="1"/>
    <col min="14840" max="14840" width="14.1640625" style="65" customWidth="1"/>
    <col min="14841" max="14841" width="9.5" style="65" customWidth="1"/>
    <col min="14842" max="14842" width="14.1640625" style="65" customWidth="1"/>
    <col min="14843" max="14843" width="9.5" style="65" customWidth="1"/>
    <col min="14844" max="14844" width="14.1640625" style="65" customWidth="1"/>
    <col min="14845" max="14845" width="9.5" style="65" customWidth="1"/>
    <col min="14846" max="14846" width="14.1640625" style="65" customWidth="1"/>
    <col min="14847" max="14847" width="9.5" style="65" customWidth="1"/>
    <col min="14848" max="14848" width="15.83203125" style="65" customWidth="1"/>
    <col min="14849" max="14849" width="12" style="65" customWidth="1"/>
    <col min="14850" max="14850" width="14.5" style="65" customWidth="1"/>
    <col min="14851" max="14851" width="12.1640625" style="65" customWidth="1"/>
    <col min="14852" max="14852" width="12.33203125" style="65" customWidth="1"/>
    <col min="14853" max="14853" width="10.6640625" style="65" customWidth="1"/>
    <col min="14854" max="15091" width="10.6640625" style="65"/>
    <col min="15092" max="15092" width="11" style="65" customWidth="1"/>
    <col min="15093" max="15093" width="25.83203125" style="65" customWidth="1"/>
    <col min="15094" max="15094" width="14.1640625" style="65" customWidth="1"/>
    <col min="15095" max="15095" width="9.5" style="65" customWidth="1"/>
    <col min="15096" max="15096" width="14.1640625" style="65" customWidth="1"/>
    <col min="15097" max="15097" width="9.5" style="65" customWidth="1"/>
    <col min="15098" max="15098" width="14.1640625" style="65" customWidth="1"/>
    <col min="15099" max="15099" width="9.5" style="65" customWidth="1"/>
    <col min="15100" max="15100" width="14.1640625" style="65" customWidth="1"/>
    <col min="15101" max="15101" width="9.5" style="65" customWidth="1"/>
    <col min="15102" max="15102" width="14.1640625" style="65" customWidth="1"/>
    <col min="15103" max="15103" width="9.5" style="65" customWidth="1"/>
    <col min="15104" max="15104" width="15.83203125" style="65" customWidth="1"/>
    <col min="15105" max="15105" width="12" style="65" customWidth="1"/>
    <col min="15106" max="15106" width="14.5" style="65" customWidth="1"/>
    <col min="15107" max="15107" width="12.1640625" style="65" customWidth="1"/>
    <col min="15108" max="15108" width="12.33203125" style="65" customWidth="1"/>
    <col min="15109" max="15109" width="10.6640625" style="65" customWidth="1"/>
    <col min="15110" max="15347" width="10.6640625" style="65"/>
    <col min="15348" max="15348" width="11" style="65" customWidth="1"/>
    <col min="15349" max="15349" width="25.83203125" style="65" customWidth="1"/>
    <col min="15350" max="15350" width="14.1640625" style="65" customWidth="1"/>
    <col min="15351" max="15351" width="9.5" style="65" customWidth="1"/>
    <col min="15352" max="15352" width="14.1640625" style="65" customWidth="1"/>
    <col min="15353" max="15353" width="9.5" style="65" customWidth="1"/>
    <col min="15354" max="15354" width="14.1640625" style="65" customWidth="1"/>
    <col min="15355" max="15355" width="9.5" style="65" customWidth="1"/>
    <col min="15356" max="15356" width="14.1640625" style="65" customWidth="1"/>
    <col min="15357" max="15357" width="9.5" style="65" customWidth="1"/>
    <col min="15358" max="15358" width="14.1640625" style="65" customWidth="1"/>
    <col min="15359" max="15359" width="9.5" style="65" customWidth="1"/>
    <col min="15360" max="15360" width="15.83203125" style="65" customWidth="1"/>
    <col min="15361" max="15361" width="12" style="65" customWidth="1"/>
    <col min="15362" max="15362" width="14.5" style="65" customWidth="1"/>
    <col min="15363" max="15363" width="12.1640625" style="65" customWidth="1"/>
    <col min="15364" max="15364" width="12.33203125" style="65" customWidth="1"/>
    <col min="15365" max="15365" width="10.6640625" style="65" customWidth="1"/>
    <col min="15366" max="15603" width="10.6640625" style="65"/>
    <col min="15604" max="15604" width="11" style="65" customWidth="1"/>
    <col min="15605" max="15605" width="25.83203125" style="65" customWidth="1"/>
    <col min="15606" max="15606" width="14.1640625" style="65" customWidth="1"/>
    <col min="15607" max="15607" width="9.5" style="65" customWidth="1"/>
    <col min="15608" max="15608" width="14.1640625" style="65" customWidth="1"/>
    <col min="15609" max="15609" width="9.5" style="65" customWidth="1"/>
    <col min="15610" max="15610" width="14.1640625" style="65" customWidth="1"/>
    <col min="15611" max="15611" width="9.5" style="65" customWidth="1"/>
    <col min="15612" max="15612" width="14.1640625" style="65" customWidth="1"/>
    <col min="15613" max="15613" width="9.5" style="65" customWidth="1"/>
    <col min="15614" max="15614" width="14.1640625" style="65" customWidth="1"/>
    <col min="15615" max="15615" width="9.5" style="65" customWidth="1"/>
    <col min="15616" max="15616" width="15.83203125" style="65" customWidth="1"/>
    <col min="15617" max="15617" width="12" style="65" customWidth="1"/>
    <col min="15618" max="15618" width="14.5" style="65" customWidth="1"/>
    <col min="15619" max="15619" width="12.1640625" style="65" customWidth="1"/>
    <col min="15620" max="15620" width="12.33203125" style="65" customWidth="1"/>
    <col min="15621" max="15621" width="10.6640625" style="65" customWidth="1"/>
    <col min="15622" max="15859" width="10.6640625" style="65"/>
    <col min="15860" max="15860" width="11" style="65" customWidth="1"/>
    <col min="15861" max="15861" width="25.83203125" style="65" customWidth="1"/>
    <col min="15862" max="15862" width="14.1640625" style="65" customWidth="1"/>
    <col min="15863" max="15863" width="9.5" style="65" customWidth="1"/>
    <col min="15864" max="15864" width="14.1640625" style="65" customWidth="1"/>
    <col min="15865" max="15865" width="9.5" style="65" customWidth="1"/>
    <col min="15866" max="15866" width="14.1640625" style="65" customWidth="1"/>
    <col min="15867" max="15867" width="9.5" style="65" customWidth="1"/>
    <col min="15868" max="15868" width="14.1640625" style="65" customWidth="1"/>
    <col min="15869" max="15869" width="9.5" style="65" customWidth="1"/>
    <col min="15870" max="15870" width="14.1640625" style="65" customWidth="1"/>
    <col min="15871" max="15871" width="9.5" style="65" customWidth="1"/>
    <col min="15872" max="15872" width="15.83203125" style="65" customWidth="1"/>
    <col min="15873" max="15873" width="12" style="65" customWidth="1"/>
    <col min="15874" max="15874" width="14.5" style="65" customWidth="1"/>
    <col min="15875" max="15875" width="12.1640625" style="65" customWidth="1"/>
    <col min="15876" max="15876" width="12.33203125" style="65" customWidth="1"/>
    <col min="15877" max="15877" width="10.6640625" style="65" customWidth="1"/>
    <col min="15878" max="16115" width="10.6640625" style="65"/>
    <col min="16116" max="16116" width="11" style="65" customWidth="1"/>
    <col min="16117" max="16117" width="25.83203125" style="65" customWidth="1"/>
    <col min="16118" max="16118" width="14.1640625" style="65" customWidth="1"/>
    <col min="16119" max="16119" width="9.5" style="65" customWidth="1"/>
    <col min="16120" max="16120" width="14.1640625" style="65" customWidth="1"/>
    <col min="16121" max="16121" width="9.5" style="65" customWidth="1"/>
    <col min="16122" max="16122" width="14.1640625" style="65" customWidth="1"/>
    <col min="16123" max="16123" width="9.5" style="65" customWidth="1"/>
    <col min="16124" max="16124" width="14.1640625" style="65" customWidth="1"/>
    <col min="16125" max="16125" width="9.5" style="65" customWidth="1"/>
    <col min="16126" max="16126" width="14.1640625" style="65" customWidth="1"/>
    <col min="16127" max="16127" width="9.5" style="65" customWidth="1"/>
    <col min="16128" max="16128" width="15.83203125" style="65" customWidth="1"/>
    <col min="16129" max="16129" width="12" style="65" customWidth="1"/>
    <col min="16130" max="16130" width="14.5" style="65" customWidth="1"/>
    <col min="16131" max="16131" width="12.1640625" style="65" customWidth="1"/>
    <col min="16132" max="16132" width="12.33203125" style="65" customWidth="1"/>
    <col min="16133" max="16133" width="10.6640625" style="65" customWidth="1"/>
    <col min="16134" max="16384" width="10.6640625" style="65"/>
  </cols>
  <sheetData>
    <row r="1" spans="1:18" ht="41.25" customHeight="1" x14ac:dyDescent="0.2">
      <c r="A1" s="10"/>
      <c r="B1" s="10"/>
      <c r="C1" s="13"/>
      <c r="D1" s="14"/>
      <c r="E1" s="15"/>
      <c r="F1" s="168" t="s">
        <v>281</v>
      </c>
      <c r="G1" s="168"/>
      <c r="H1" s="168"/>
    </row>
    <row r="2" spans="1:18" ht="45" customHeight="1" x14ac:dyDescent="0.2">
      <c r="A2" s="186" t="s">
        <v>207</v>
      </c>
      <c r="B2" s="186"/>
      <c r="C2" s="186"/>
      <c r="D2" s="186"/>
      <c r="E2" s="186"/>
      <c r="F2" s="186"/>
      <c r="G2" s="186"/>
      <c r="H2" s="186"/>
    </row>
    <row r="3" spans="1:18" ht="20.25" customHeight="1" x14ac:dyDescent="0.2">
      <c r="A3" s="171" t="s">
        <v>134</v>
      </c>
      <c r="B3" s="171" t="s">
        <v>154</v>
      </c>
      <c r="C3" s="172" t="s">
        <v>155</v>
      </c>
      <c r="D3" s="172"/>
      <c r="E3" s="187" t="s">
        <v>156</v>
      </c>
      <c r="F3" s="187"/>
      <c r="G3" s="174" t="s">
        <v>157</v>
      </c>
      <c r="H3" s="174"/>
    </row>
    <row r="4" spans="1:18" ht="22.5" customHeight="1" x14ac:dyDescent="0.2">
      <c r="A4" s="171"/>
      <c r="B4" s="171"/>
      <c r="C4" s="11" t="s">
        <v>158</v>
      </c>
      <c r="D4" s="24" t="s">
        <v>273</v>
      </c>
      <c r="E4" s="12" t="s">
        <v>158</v>
      </c>
      <c r="F4" s="24" t="s">
        <v>273</v>
      </c>
      <c r="G4" s="11" t="s">
        <v>158</v>
      </c>
      <c r="H4" s="24" t="s">
        <v>273</v>
      </c>
    </row>
    <row r="5" spans="1:18" s="73" customFormat="1" ht="11.25" customHeight="1" x14ac:dyDescent="0.2">
      <c r="A5" s="72" t="s">
        <v>198</v>
      </c>
      <c r="B5" s="181" t="s">
        <v>199</v>
      </c>
      <c r="C5" s="182"/>
      <c r="D5" s="182"/>
      <c r="E5" s="182"/>
      <c r="F5" s="182"/>
      <c r="G5" s="182"/>
      <c r="H5" s="183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18" s="73" customFormat="1" ht="11.25" customHeight="1" outlineLevel="1" x14ac:dyDescent="0.2">
      <c r="A6" s="74"/>
      <c r="B6" s="75" t="s">
        <v>200</v>
      </c>
      <c r="C6" s="114">
        <f>SUM(C7:C18)</f>
        <v>6095653.5599999996</v>
      </c>
      <c r="D6" s="115">
        <f>SUM(D7:D18)</f>
        <v>2565</v>
      </c>
      <c r="E6" s="116">
        <f t="shared" ref="E6:H6" si="0">SUM(E7:E18)</f>
        <v>512908.74</v>
      </c>
      <c r="F6" s="117">
        <f t="shared" si="0"/>
        <v>216</v>
      </c>
      <c r="G6" s="114">
        <f t="shared" si="0"/>
        <v>6608562.2999999998</v>
      </c>
      <c r="H6" s="115">
        <f t="shared" si="0"/>
        <v>2781</v>
      </c>
      <c r="I6" s="65"/>
      <c r="J6" s="65"/>
      <c r="K6" s="65"/>
      <c r="L6" s="65"/>
      <c r="M6" s="65"/>
      <c r="N6" s="65"/>
      <c r="O6" s="65"/>
      <c r="P6" s="65"/>
      <c r="Q6" s="65"/>
      <c r="R6" s="65"/>
    </row>
    <row r="7" spans="1:18" s="73" customFormat="1" ht="11.25" customHeight="1" outlineLevel="2" x14ac:dyDescent="0.2">
      <c r="A7" s="94"/>
      <c r="B7" s="79" t="s">
        <v>138</v>
      </c>
      <c r="C7" s="118">
        <v>349759.9</v>
      </c>
      <c r="D7" s="119">
        <v>163</v>
      </c>
      <c r="E7" s="120">
        <v>0</v>
      </c>
      <c r="F7" s="121">
        <v>0</v>
      </c>
      <c r="G7" s="122">
        <f>C7+E7</f>
        <v>349759.9</v>
      </c>
      <c r="H7" s="123">
        <f>D7+F7</f>
        <v>163</v>
      </c>
      <c r="I7" s="65"/>
      <c r="J7" s="65"/>
      <c r="K7" s="65"/>
      <c r="L7" s="65"/>
      <c r="M7" s="65"/>
      <c r="N7" s="65"/>
      <c r="O7" s="65"/>
      <c r="P7" s="65"/>
      <c r="Q7" s="65"/>
      <c r="R7" s="65"/>
    </row>
    <row r="8" spans="1:18" s="73" customFormat="1" ht="11.25" customHeight="1" outlineLevel="2" x14ac:dyDescent="0.2">
      <c r="A8" s="94"/>
      <c r="B8" s="79" t="s">
        <v>139</v>
      </c>
      <c r="C8" s="118">
        <v>526129.9</v>
      </c>
      <c r="D8" s="119">
        <v>214</v>
      </c>
      <c r="E8" s="120">
        <v>0</v>
      </c>
      <c r="F8" s="121">
        <v>0</v>
      </c>
      <c r="G8" s="122">
        <f t="shared" ref="G8:G18" si="1">C8+E8</f>
        <v>526129.9</v>
      </c>
      <c r="H8" s="123">
        <f t="shared" ref="H8:H18" si="2">D8+F8</f>
        <v>214</v>
      </c>
      <c r="I8" s="65"/>
      <c r="J8" s="65"/>
      <c r="K8" s="65"/>
      <c r="L8" s="65"/>
      <c r="M8" s="65"/>
      <c r="N8" s="65"/>
      <c r="O8" s="65"/>
      <c r="P8" s="65"/>
      <c r="Q8" s="65"/>
      <c r="R8" s="65"/>
    </row>
    <row r="9" spans="1:18" s="73" customFormat="1" ht="11.25" customHeight="1" outlineLevel="2" x14ac:dyDescent="0.2">
      <c r="A9" s="94"/>
      <c r="B9" s="79" t="s">
        <v>140</v>
      </c>
      <c r="C9" s="118">
        <v>461371.08</v>
      </c>
      <c r="D9" s="119">
        <v>211</v>
      </c>
      <c r="E9" s="120">
        <v>0</v>
      </c>
      <c r="F9" s="121">
        <v>0</v>
      </c>
      <c r="G9" s="122">
        <f t="shared" si="1"/>
        <v>461371.08</v>
      </c>
      <c r="H9" s="123">
        <f t="shared" si="2"/>
        <v>211</v>
      </c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s="73" customFormat="1" ht="11.25" customHeight="1" outlineLevel="2" x14ac:dyDescent="0.2">
      <c r="A10" s="94"/>
      <c r="B10" s="79" t="s">
        <v>141</v>
      </c>
      <c r="C10" s="118">
        <v>509306.38</v>
      </c>
      <c r="D10" s="119">
        <v>208</v>
      </c>
      <c r="E10" s="120">
        <v>0</v>
      </c>
      <c r="F10" s="121">
        <v>0</v>
      </c>
      <c r="G10" s="122">
        <f t="shared" si="1"/>
        <v>509306.38</v>
      </c>
      <c r="H10" s="123">
        <f t="shared" si="2"/>
        <v>208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</row>
    <row r="11" spans="1:18" s="73" customFormat="1" ht="11.25" customHeight="1" outlineLevel="2" x14ac:dyDescent="0.2">
      <c r="A11" s="94"/>
      <c r="B11" s="79" t="s">
        <v>142</v>
      </c>
      <c r="C11" s="118">
        <v>429225.69</v>
      </c>
      <c r="D11" s="119">
        <v>192</v>
      </c>
      <c r="E11" s="120">
        <v>0</v>
      </c>
      <c r="F11" s="121">
        <v>0</v>
      </c>
      <c r="G11" s="122">
        <f t="shared" si="1"/>
        <v>429225.69</v>
      </c>
      <c r="H11" s="123">
        <f t="shared" si="2"/>
        <v>192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</row>
    <row r="12" spans="1:18" s="73" customFormat="1" ht="11.25" customHeight="1" outlineLevel="2" x14ac:dyDescent="0.2">
      <c r="A12" s="94"/>
      <c r="B12" s="79" t="s">
        <v>143</v>
      </c>
      <c r="C12" s="118">
        <v>505515.56</v>
      </c>
      <c r="D12" s="119">
        <v>226</v>
      </c>
      <c r="E12" s="120">
        <v>0</v>
      </c>
      <c r="F12" s="121">
        <v>0</v>
      </c>
      <c r="G12" s="122">
        <f t="shared" si="1"/>
        <v>505515.56</v>
      </c>
      <c r="H12" s="123">
        <f t="shared" si="2"/>
        <v>226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</row>
    <row r="13" spans="1:18" s="73" customFormat="1" ht="11.25" customHeight="1" outlineLevel="2" x14ac:dyDescent="0.2">
      <c r="A13" s="94"/>
      <c r="B13" s="79" t="s">
        <v>150</v>
      </c>
      <c r="C13" s="118">
        <v>488197.11</v>
      </c>
      <c r="D13" s="119">
        <v>246</v>
      </c>
      <c r="E13" s="120">
        <v>0</v>
      </c>
      <c r="F13" s="121">
        <v>0</v>
      </c>
      <c r="G13" s="122">
        <f t="shared" si="1"/>
        <v>488197.11</v>
      </c>
      <c r="H13" s="123">
        <f t="shared" si="2"/>
        <v>246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</row>
    <row r="14" spans="1:18" s="73" customFormat="1" ht="11.25" customHeight="1" outlineLevel="2" x14ac:dyDescent="0.2">
      <c r="A14" s="94"/>
      <c r="B14" s="79" t="s">
        <v>144</v>
      </c>
      <c r="C14" s="118">
        <v>565229.57999999996</v>
      </c>
      <c r="D14" s="119">
        <v>221</v>
      </c>
      <c r="E14" s="120">
        <v>55450.3</v>
      </c>
      <c r="F14" s="121">
        <v>23</v>
      </c>
      <c r="G14" s="122">
        <f t="shared" si="1"/>
        <v>620679.88</v>
      </c>
      <c r="H14" s="123">
        <f t="shared" si="2"/>
        <v>244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</row>
    <row r="15" spans="1:18" s="73" customFormat="1" ht="11.25" customHeight="1" outlineLevel="2" x14ac:dyDescent="0.2">
      <c r="A15" s="94"/>
      <c r="B15" s="79" t="s">
        <v>145</v>
      </c>
      <c r="C15" s="118">
        <v>565229.57999999996</v>
      </c>
      <c r="D15" s="119">
        <v>221</v>
      </c>
      <c r="E15" s="120">
        <v>114364.61</v>
      </c>
      <c r="F15" s="121">
        <v>48</v>
      </c>
      <c r="G15" s="122">
        <f t="shared" si="1"/>
        <v>679594.19</v>
      </c>
      <c r="H15" s="123">
        <f t="shared" si="2"/>
        <v>269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</row>
    <row r="16" spans="1:18" s="73" customFormat="1" ht="11.25" customHeight="1" outlineLevel="2" x14ac:dyDescent="0.2">
      <c r="A16" s="94"/>
      <c r="B16" s="79" t="s">
        <v>146</v>
      </c>
      <c r="C16" s="118">
        <v>565229.57999999996</v>
      </c>
      <c r="D16" s="119">
        <v>221</v>
      </c>
      <c r="E16" s="120">
        <v>114364.61</v>
      </c>
      <c r="F16" s="121">
        <v>48</v>
      </c>
      <c r="G16" s="122">
        <f t="shared" si="1"/>
        <v>679594.19</v>
      </c>
      <c r="H16" s="123">
        <f t="shared" si="2"/>
        <v>269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</row>
    <row r="17" spans="1:18" s="73" customFormat="1" ht="11.25" customHeight="1" outlineLevel="2" x14ac:dyDescent="0.2">
      <c r="A17" s="94"/>
      <c r="B17" s="79" t="s">
        <v>147</v>
      </c>
      <c r="C17" s="118">
        <v>565229.57999999996</v>
      </c>
      <c r="D17" s="119">
        <v>221</v>
      </c>
      <c r="E17" s="120">
        <v>114364.61</v>
      </c>
      <c r="F17" s="121">
        <v>48</v>
      </c>
      <c r="G17" s="122">
        <f t="shared" si="1"/>
        <v>679594.19</v>
      </c>
      <c r="H17" s="123">
        <f t="shared" si="2"/>
        <v>269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</row>
    <row r="18" spans="1:18" s="73" customFormat="1" ht="11.25" customHeight="1" outlineLevel="2" x14ac:dyDescent="0.2">
      <c r="A18" s="94"/>
      <c r="B18" s="79" t="s">
        <v>148</v>
      </c>
      <c r="C18" s="118">
        <v>565229.62</v>
      </c>
      <c r="D18" s="119">
        <v>221</v>
      </c>
      <c r="E18" s="120">
        <v>114364.61</v>
      </c>
      <c r="F18" s="121">
        <v>49</v>
      </c>
      <c r="G18" s="122">
        <f t="shared" si="1"/>
        <v>679594.23</v>
      </c>
      <c r="H18" s="123">
        <f t="shared" si="2"/>
        <v>270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</row>
    <row r="19" spans="1:18" s="73" customFormat="1" ht="11.25" customHeight="1" x14ac:dyDescent="0.2">
      <c r="A19" s="72" t="s">
        <v>161</v>
      </c>
      <c r="B19" s="181" t="s">
        <v>162</v>
      </c>
      <c r="C19" s="182"/>
      <c r="D19" s="182"/>
      <c r="E19" s="182"/>
      <c r="F19" s="182"/>
      <c r="G19" s="182"/>
      <c r="H19" s="183"/>
      <c r="I19" s="65"/>
      <c r="J19" s="65"/>
      <c r="K19" s="65"/>
      <c r="L19" s="65"/>
      <c r="M19" s="65"/>
      <c r="N19" s="65"/>
      <c r="O19" s="65"/>
      <c r="P19" s="65"/>
      <c r="Q19" s="65"/>
      <c r="R19" s="65"/>
    </row>
    <row r="20" spans="1:18" s="73" customFormat="1" ht="11.25" customHeight="1" outlineLevel="1" x14ac:dyDescent="0.2">
      <c r="A20" s="74"/>
      <c r="B20" s="75" t="s">
        <v>200</v>
      </c>
      <c r="C20" s="114">
        <f>SUM(C21:C32)</f>
        <v>12575675.109999999</v>
      </c>
      <c r="D20" s="115">
        <f>SUM(D21:D32)</f>
        <v>4082</v>
      </c>
      <c r="E20" s="116">
        <f t="shared" ref="E20" si="3">SUM(E21:E32)</f>
        <v>717528.46</v>
      </c>
      <c r="F20" s="117">
        <f t="shared" ref="F20" si="4">SUM(F21:F32)</f>
        <v>233</v>
      </c>
      <c r="G20" s="114">
        <f t="shared" ref="G20" si="5">SUM(G21:G32)</f>
        <v>13293203.57</v>
      </c>
      <c r="H20" s="115">
        <f t="shared" ref="H20" si="6">SUM(H21:H32)</f>
        <v>4315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</row>
    <row r="21" spans="1:18" s="73" customFormat="1" ht="11.25" customHeight="1" outlineLevel="2" x14ac:dyDescent="0.2">
      <c r="A21" s="94"/>
      <c r="B21" s="79" t="s">
        <v>138</v>
      </c>
      <c r="C21" s="118">
        <v>808886.83</v>
      </c>
      <c r="D21" s="119">
        <v>242</v>
      </c>
      <c r="E21" s="120">
        <v>0</v>
      </c>
      <c r="F21" s="121">
        <v>0</v>
      </c>
      <c r="G21" s="122">
        <f>C21+E21</f>
        <v>808886.83</v>
      </c>
      <c r="H21" s="123">
        <f>D21+F21</f>
        <v>242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</row>
    <row r="22" spans="1:18" s="73" customFormat="1" ht="11.25" customHeight="1" outlineLevel="2" x14ac:dyDescent="0.2">
      <c r="A22" s="94"/>
      <c r="B22" s="79" t="s">
        <v>139</v>
      </c>
      <c r="C22" s="118">
        <v>1105561.26</v>
      </c>
      <c r="D22" s="119">
        <v>287</v>
      </c>
      <c r="E22" s="120">
        <v>0</v>
      </c>
      <c r="F22" s="121">
        <v>0</v>
      </c>
      <c r="G22" s="122">
        <f t="shared" ref="G22:G32" si="7">C22+E22</f>
        <v>1105561.26</v>
      </c>
      <c r="H22" s="123">
        <f t="shared" ref="H22:H32" si="8">D22+F22</f>
        <v>287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</row>
    <row r="23" spans="1:18" s="73" customFormat="1" ht="11.25" customHeight="1" outlineLevel="2" x14ac:dyDescent="0.2">
      <c r="A23" s="94"/>
      <c r="B23" s="79" t="s">
        <v>140</v>
      </c>
      <c r="C23" s="118">
        <v>1240477.3400000001</v>
      </c>
      <c r="D23" s="119">
        <v>349</v>
      </c>
      <c r="E23" s="120">
        <v>0</v>
      </c>
      <c r="F23" s="121">
        <v>0</v>
      </c>
      <c r="G23" s="122">
        <f t="shared" si="7"/>
        <v>1240477.3400000001</v>
      </c>
      <c r="H23" s="123">
        <f t="shared" si="8"/>
        <v>349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</row>
    <row r="24" spans="1:18" s="73" customFormat="1" ht="11.25" customHeight="1" outlineLevel="2" x14ac:dyDescent="0.2">
      <c r="A24" s="94"/>
      <c r="B24" s="79" t="s">
        <v>141</v>
      </c>
      <c r="C24" s="118">
        <v>662418.4</v>
      </c>
      <c r="D24" s="119">
        <v>259</v>
      </c>
      <c r="E24" s="120">
        <v>0</v>
      </c>
      <c r="F24" s="121">
        <v>0</v>
      </c>
      <c r="G24" s="122">
        <f t="shared" si="7"/>
        <v>662418.4</v>
      </c>
      <c r="H24" s="123">
        <f t="shared" si="8"/>
        <v>259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</row>
    <row r="25" spans="1:18" s="73" customFormat="1" ht="11.25" customHeight="1" outlineLevel="2" x14ac:dyDescent="0.2">
      <c r="A25" s="94"/>
      <c r="B25" s="79" t="s">
        <v>142</v>
      </c>
      <c r="C25" s="118">
        <v>757049.6</v>
      </c>
      <c r="D25" s="119">
        <v>296</v>
      </c>
      <c r="E25" s="120">
        <v>0</v>
      </c>
      <c r="F25" s="121">
        <v>0</v>
      </c>
      <c r="G25" s="122">
        <f t="shared" si="7"/>
        <v>757049.6</v>
      </c>
      <c r="H25" s="123">
        <f t="shared" si="8"/>
        <v>296</v>
      </c>
      <c r="I25" s="65"/>
      <c r="J25" s="65"/>
      <c r="K25" s="65"/>
      <c r="L25" s="65"/>
      <c r="M25" s="65"/>
      <c r="N25" s="65"/>
      <c r="O25" s="65"/>
      <c r="P25" s="65"/>
      <c r="Q25" s="65"/>
      <c r="R25" s="65"/>
    </row>
    <row r="26" spans="1:18" s="73" customFormat="1" ht="11.25" customHeight="1" outlineLevel="2" x14ac:dyDescent="0.2">
      <c r="A26" s="94"/>
      <c r="B26" s="79" t="s">
        <v>143</v>
      </c>
      <c r="C26" s="118">
        <v>757049.6</v>
      </c>
      <c r="D26" s="119">
        <v>296</v>
      </c>
      <c r="E26" s="120">
        <v>0</v>
      </c>
      <c r="F26" s="121">
        <v>0</v>
      </c>
      <c r="G26" s="122">
        <f t="shared" si="7"/>
        <v>757049.6</v>
      </c>
      <c r="H26" s="123">
        <f t="shared" si="8"/>
        <v>296</v>
      </c>
      <c r="I26" s="65"/>
      <c r="J26" s="65"/>
      <c r="K26" s="65"/>
      <c r="L26" s="65"/>
      <c r="M26" s="65"/>
      <c r="N26" s="65"/>
      <c r="O26" s="65"/>
      <c r="P26" s="65"/>
      <c r="Q26" s="65"/>
      <c r="R26" s="65"/>
    </row>
    <row r="27" spans="1:18" s="73" customFormat="1" ht="11.25" customHeight="1" outlineLevel="2" x14ac:dyDescent="0.2">
      <c r="A27" s="94"/>
      <c r="B27" s="79" t="s">
        <v>150</v>
      </c>
      <c r="C27" s="118">
        <v>2701934.48</v>
      </c>
      <c r="D27" s="119">
        <v>577</v>
      </c>
      <c r="E27" s="120">
        <v>0</v>
      </c>
      <c r="F27" s="121">
        <v>0</v>
      </c>
      <c r="G27" s="122">
        <f t="shared" si="7"/>
        <v>2701934.48</v>
      </c>
      <c r="H27" s="123">
        <f t="shared" si="8"/>
        <v>577</v>
      </c>
      <c r="I27" s="65"/>
      <c r="J27" s="65"/>
      <c r="K27" s="65"/>
      <c r="L27" s="65"/>
      <c r="M27" s="65"/>
      <c r="N27" s="65"/>
      <c r="O27" s="65"/>
      <c r="P27" s="65"/>
      <c r="Q27" s="65"/>
      <c r="R27" s="65"/>
    </row>
    <row r="28" spans="1:18" s="73" customFormat="1" ht="11.25" customHeight="1" outlineLevel="2" x14ac:dyDescent="0.2">
      <c r="A28" s="94"/>
      <c r="B28" s="79" t="s">
        <v>144</v>
      </c>
      <c r="C28" s="118">
        <v>851680.8</v>
      </c>
      <c r="D28" s="119">
        <v>333</v>
      </c>
      <c r="E28" s="120">
        <v>717528.46</v>
      </c>
      <c r="F28" s="121">
        <v>233</v>
      </c>
      <c r="G28" s="122">
        <f t="shared" si="7"/>
        <v>1569209.26</v>
      </c>
      <c r="H28" s="123">
        <f t="shared" si="8"/>
        <v>566</v>
      </c>
      <c r="I28" s="65"/>
      <c r="J28" s="65"/>
      <c r="K28" s="65"/>
      <c r="L28" s="65"/>
      <c r="M28" s="65"/>
      <c r="N28" s="65"/>
      <c r="O28" s="65"/>
      <c r="P28" s="65"/>
      <c r="Q28" s="65"/>
      <c r="R28" s="65"/>
    </row>
    <row r="29" spans="1:18" s="73" customFormat="1" ht="11.25" customHeight="1" outlineLevel="2" x14ac:dyDescent="0.2">
      <c r="A29" s="94"/>
      <c r="B29" s="79" t="s">
        <v>145</v>
      </c>
      <c r="C29" s="118">
        <v>946312</v>
      </c>
      <c r="D29" s="119">
        <v>370</v>
      </c>
      <c r="E29" s="120">
        <v>0</v>
      </c>
      <c r="F29" s="121">
        <v>0</v>
      </c>
      <c r="G29" s="122">
        <f t="shared" si="7"/>
        <v>946312</v>
      </c>
      <c r="H29" s="123">
        <f t="shared" si="8"/>
        <v>370</v>
      </c>
      <c r="I29" s="65"/>
      <c r="J29" s="65"/>
      <c r="K29" s="65"/>
      <c r="L29" s="65"/>
      <c r="M29" s="65"/>
      <c r="N29" s="65"/>
      <c r="O29" s="65"/>
      <c r="P29" s="65"/>
      <c r="Q29" s="65"/>
      <c r="R29" s="65"/>
    </row>
    <row r="30" spans="1:18" s="73" customFormat="1" ht="11.25" customHeight="1" outlineLevel="2" x14ac:dyDescent="0.2">
      <c r="A30" s="94"/>
      <c r="B30" s="79" t="s">
        <v>146</v>
      </c>
      <c r="C30" s="118">
        <v>851680.8</v>
      </c>
      <c r="D30" s="119">
        <v>333</v>
      </c>
      <c r="E30" s="120">
        <v>0</v>
      </c>
      <c r="F30" s="121">
        <v>0</v>
      </c>
      <c r="G30" s="122">
        <f t="shared" si="7"/>
        <v>851680.8</v>
      </c>
      <c r="H30" s="123">
        <f t="shared" si="8"/>
        <v>333</v>
      </c>
      <c r="I30" s="65"/>
      <c r="J30" s="65"/>
      <c r="K30" s="65"/>
      <c r="L30" s="65"/>
      <c r="M30" s="65"/>
      <c r="N30" s="65"/>
      <c r="O30" s="65"/>
      <c r="P30" s="65"/>
      <c r="Q30" s="65"/>
      <c r="R30" s="65"/>
    </row>
    <row r="31" spans="1:18" s="73" customFormat="1" ht="11.25" customHeight="1" outlineLevel="2" x14ac:dyDescent="0.2">
      <c r="A31" s="94"/>
      <c r="B31" s="79" t="s">
        <v>147</v>
      </c>
      <c r="C31" s="118">
        <v>946312</v>
      </c>
      <c r="D31" s="119">
        <v>370</v>
      </c>
      <c r="E31" s="120">
        <v>0</v>
      </c>
      <c r="F31" s="121">
        <v>0</v>
      </c>
      <c r="G31" s="122">
        <f t="shared" si="7"/>
        <v>946312</v>
      </c>
      <c r="H31" s="123">
        <f t="shared" si="8"/>
        <v>370</v>
      </c>
      <c r="I31" s="65"/>
      <c r="J31" s="65"/>
      <c r="K31" s="65"/>
      <c r="L31" s="65"/>
      <c r="M31" s="65"/>
      <c r="N31" s="65"/>
      <c r="O31" s="65"/>
      <c r="P31" s="65"/>
      <c r="Q31" s="65"/>
      <c r="R31" s="65"/>
    </row>
    <row r="32" spans="1:18" s="73" customFormat="1" ht="11.25" customHeight="1" outlineLevel="2" x14ac:dyDescent="0.2">
      <c r="A32" s="94"/>
      <c r="B32" s="79" t="s">
        <v>148</v>
      </c>
      <c r="C32" s="118">
        <v>946312</v>
      </c>
      <c r="D32" s="119">
        <v>370</v>
      </c>
      <c r="E32" s="120">
        <v>0</v>
      </c>
      <c r="F32" s="121">
        <v>0</v>
      </c>
      <c r="G32" s="122">
        <f t="shared" si="7"/>
        <v>946312</v>
      </c>
      <c r="H32" s="123">
        <f t="shared" si="8"/>
        <v>370</v>
      </c>
      <c r="I32" s="65"/>
      <c r="J32" s="65"/>
      <c r="K32" s="65"/>
      <c r="L32" s="65"/>
      <c r="M32" s="65"/>
      <c r="N32" s="65"/>
      <c r="O32" s="65"/>
      <c r="P32" s="65"/>
      <c r="Q32" s="65"/>
      <c r="R32" s="65"/>
    </row>
    <row r="33" spans="1:18" s="73" customFormat="1" ht="11.25" customHeight="1" x14ac:dyDescent="0.2">
      <c r="A33" s="72" t="s">
        <v>164</v>
      </c>
      <c r="B33" s="181" t="s">
        <v>165</v>
      </c>
      <c r="C33" s="182"/>
      <c r="D33" s="182"/>
      <c r="E33" s="182"/>
      <c r="F33" s="182"/>
      <c r="G33" s="182"/>
      <c r="H33" s="183"/>
      <c r="I33" s="65"/>
      <c r="J33" s="65"/>
      <c r="K33" s="65"/>
      <c r="L33" s="65"/>
      <c r="M33" s="65"/>
      <c r="N33" s="65"/>
      <c r="O33" s="65"/>
      <c r="P33" s="65"/>
      <c r="Q33" s="65"/>
      <c r="R33" s="65"/>
    </row>
    <row r="34" spans="1:18" s="73" customFormat="1" ht="11.25" customHeight="1" outlineLevel="1" x14ac:dyDescent="0.2">
      <c r="A34" s="74"/>
      <c r="B34" s="75" t="s">
        <v>200</v>
      </c>
      <c r="C34" s="114">
        <f>SUM(C35:C46)</f>
        <v>9310880.4499999993</v>
      </c>
      <c r="D34" s="115">
        <f>SUM(D35:D46)</f>
        <v>3378</v>
      </c>
      <c r="E34" s="116">
        <f t="shared" ref="E34" si="9">SUM(E35:E46)</f>
        <v>102336.56</v>
      </c>
      <c r="F34" s="117">
        <f t="shared" ref="F34" si="10">SUM(F35:F46)</f>
        <v>37</v>
      </c>
      <c r="G34" s="114">
        <f t="shared" ref="G34" si="11">SUM(G35:G46)</f>
        <v>9413217.0099999998</v>
      </c>
      <c r="H34" s="115">
        <f t="shared" ref="H34" si="12">SUM(H35:H46)</f>
        <v>3415</v>
      </c>
      <c r="I34" s="65"/>
      <c r="J34" s="65"/>
      <c r="K34" s="65"/>
      <c r="L34" s="65"/>
      <c r="M34" s="65"/>
      <c r="N34" s="65"/>
      <c r="O34" s="65"/>
      <c r="P34" s="65"/>
      <c r="Q34" s="65"/>
      <c r="R34" s="65"/>
    </row>
    <row r="35" spans="1:18" s="73" customFormat="1" ht="11.25" customHeight="1" outlineLevel="2" x14ac:dyDescent="0.2">
      <c r="A35" s="94"/>
      <c r="B35" s="79" t="s">
        <v>138</v>
      </c>
      <c r="C35" s="118">
        <v>457487.93</v>
      </c>
      <c r="D35" s="119">
        <v>145</v>
      </c>
      <c r="E35" s="120">
        <v>0</v>
      </c>
      <c r="F35" s="121">
        <v>0</v>
      </c>
      <c r="G35" s="122">
        <f>C35+E35</f>
        <v>457487.93</v>
      </c>
      <c r="H35" s="123">
        <f>D35+F35</f>
        <v>145</v>
      </c>
      <c r="I35" s="65"/>
      <c r="J35" s="65"/>
      <c r="K35" s="65"/>
      <c r="L35" s="65"/>
      <c r="M35" s="65"/>
      <c r="N35" s="65"/>
      <c r="O35" s="65"/>
      <c r="P35" s="65"/>
      <c r="Q35" s="65"/>
      <c r="R35" s="65"/>
    </row>
    <row r="36" spans="1:18" s="73" customFormat="1" ht="11.25" customHeight="1" outlineLevel="2" x14ac:dyDescent="0.2">
      <c r="A36" s="94"/>
      <c r="B36" s="79" t="s">
        <v>139</v>
      </c>
      <c r="C36" s="118">
        <v>719153.32</v>
      </c>
      <c r="D36" s="119">
        <v>215</v>
      </c>
      <c r="E36" s="120">
        <v>0</v>
      </c>
      <c r="F36" s="121">
        <v>0</v>
      </c>
      <c r="G36" s="122">
        <f t="shared" ref="G36:G46" si="13">C36+E36</f>
        <v>719153.32</v>
      </c>
      <c r="H36" s="123">
        <f t="shared" ref="H36:H46" si="14">D36+F36</f>
        <v>215</v>
      </c>
      <c r="I36" s="65"/>
      <c r="J36" s="65"/>
      <c r="K36" s="65"/>
      <c r="L36" s="65"/>
      <c r="M36" s="65"/>
      <c r="N36" s="65"/>
      <c r="O36" s="65"/>
      <c r="P36" s="65"/>
      <c r="Q36" s="65"/>
      <c r="R36" s="65"/>
    </row>
    <row r="37" spans="1:18" s="73" customFormat="1" ht="11.25" customHeight="1" outlineLevel="2" x14ac:dyDescent="0.2">
      <c r="A37" s="94"/>
      <c r="B37" s="79" t="s">
        <v>140</v>
      </c>
      <c r="C37" s="118">
        <v>757457.12</v>
      </c>
      <c r="D37" s="119">
        <v>259</v>
      </c>
      <c r="E37" s="120">
        <v>0</v>
      </c>
      <c r="F37" s="121">
        <v>0</v>
      </c>
      <c r="G37" s="122">
        <f t="shared" si="13"/>
        <v>757457.12</v>
      </c>
      <c r="H37" s="123">
        <f t="shared" si="14"/>
        <v>259</v>
      </c>
      <c r="I37" s="65"/>
      <c r="J37" s="65"/>
      <c r="K37" s="65"/>
      <c r="L37" s="65"/>
      <c r="M37" s="65"/>
      <c r="N37" s="65"/>
      <c r="O37" s="65"/>
      <c r="P37" s="65"/>
      <c r="Q37" s="65"/>
      <c r="R37" s="65"/>
    </row>
    <row r="38" spans="1:18" s="73" customFormat="1" ht="11.25" customHeight="1" outlineLevel="2" x14ac:dyDescent="0.2">
      <c r="A38" s="94"/>
      <c r="B38" s="79" t="s">
        <v>141</v>
      </c>
      <c r="C38" s="118">
        <v>647507.51</v>
      </c>
      <c r="D38" s="119">
        <v>247</v>
      </c>
      <c r="E38" s="120">
        <v>0</v>
      </c>
      <c r="F38" s="121">
        <v>0</v>
      </c>
      <c r="G38" s="122">
        <f t="shared" si="13"/>
        <v>647507.51</v>
      </c>
      <c r="H38" s="123">
        <f t="shared" si="14"/>
        <v>247</v>
      </c>
      <c r="I38" s="65"/>
      <c r="J38" s="65"/>
      <c r="K38" s="65"/>
      <c r="L38" s="65"/>
      <c r="M38" s="65"/>
      <c r="N38" s="65"/>
      <c r="O38" s="65"/>
      <c r="P38" s="65"/>
      <c r="Q38" s="65"/>
      <c r="R38" s="65"/>
    </row>
    <row r="39" spans="1:18" s="73" customFormat="1" ht="11.25" customHeight="1" outlineLevel="2" x14ac:dyDescent="0.2">
      <c r="A39" s="94"/>
      <c r="B39" s="79" t="s">
        <v>142</v>
      </c>
      <c r="C39" s="118">
        <v>787424.29</v>
      </c>
      <c r="D39" s="119">
        <v>267</v>
      </c>
      <c r="E39" s="120">
        <v>0</v>
      </c>
      <c r="F39" s="121">
        <v>0</v>
      </c>
      <c r="G39" s="122">
        <f t="shared" si="13"/>
        <v>787424.29</v>
      </c>
      <c r="H39" s="123">
        <f t="shared" si="14"/>
        <v>267</v>
      </c>
      <c r="I39" s="65"/>
      <c r="J39" s="65"/>
      <c r="K39" s="65"/>
      <c r="L39" s="65"/>
      <c r="M39" s="65"/>
      <c r="N39" s="65"/>
      <c r="O39" s="65"/>
      <c r="P39" s="65"/>
      <c r="Q39" s="65"/>
      <c r="R39" s="65"/>
    </row>
    <row r="40" spans="1:18" s="73" customFormat="1" ht="11.25" customHeight="1" outlineLevel="2" x14ac:dyDescent="0.2">
      <c r="A40" s="94"/>
      <c r="B40" s="79" t="s">
        <v>143</v>
      </c>
      <c r="C40" s="118">
        <v>851213.69</v>
      </c>
      <c r="D40" s="119">
        <v>282</v>
      </c>
      <c r="E40" s="120">
        <v>0</v>
      </c>
      <c r="F40" s="121">
        <v>0</v>
      </c>
      <c r="G40" s="122">
        <f t="shared" si="13"/>
        <v>851213.69</v>
      </c>
      <c r="H40" s="123">
        <f t="shared" si="14"/>
        <v>282</v>
      </c>
      <c r="I40" s="65"/>
      <c r="J40" s="65"/>
      <c r="K40" s="65"/>
      <c r="L40" s="65"/>
      <c r="M40" s="65"/>
      <c r="N40" s="65"/>
      <c r="O40" s="65"/>
      <c r="P40" s="65"/>
      <c r="Q40" s="65"/>
      <c r="R40" s="65"/>
    </row>
    <row r="41" spans="1:18" s="73" customFormat="1" ht="11.25" customHeight="1" outlineLevel="2" x14ac:dyDescent="0.2">
      <c r="A41" s="94"/>
      <c r="B41" s="79" t="s">
        <v>150</v>
      </c>
      <c r="C41" s="118">
        <v>802781.56</v>
      </c>
      <c r="D41" s="119">
        <v>294</v>
      </c>
      <c r="E41" s="120">
        <v>0</v>
      </c>
      <c r="F41" s="121">
        <v>0</v>
      </c>
      <c r="G41" s="122">
        <f t="shared" si="13"/>
        <v>802781.56</v>
      </c>
      <c r="H41" s="123">
        <f t="shared" si="14"/>
        <v>294</v>
      </c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73" customFormat="1" ht="11.25" customHeight="1" outlineLevel="2" x14ac:dyDescent="0.2">
      <c r="A42" s="94"/>
      <c r="B42" s="79" t="s">
        <v>144</v>
      </c>
      <c r="C42" s="118">
        <v>855515.71</v>
      </c>
      <c r="D42" s="119">
        <v>333</v>
      </c>
      <c r="E42" s="120">
        <v>102336.56</v>
      </c>
      <c r="F42" s="121">
        <v>37</v>
      </c>
      <c r="G42" s="122">
        <f t="shared" si="13"/>
        <v>957852.27</v>
      </c>
      <c r="H42" s="123">
        <f t="shared" si="14"/>
        <v>370</v>
      </c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1:18" s="73" customFormat="1" ht="11.25" customHeight="1" outlineLevel="2" x14ac:dyDescent="0.2">
      <c r="A43" s="94"/>
      <c r="B43" s="79" t="s">
        <v>145</v>
      </c>
      <c r="C43" s="118">
        <v>855515.71</v>
      </c>
      <c r="D43" s="119">
        <v>333</v>
      </c>
      <c r="E43" s="120">
        <v>0</v>
      </c>
      <c r="F43" s="121">
        <v>0</v>
      </c>
      <c r="G43" s="122">
        <f t="shared" si="13"/>
        <v>855515.71</v>
      </c>
      <c r="H43" s="123">
        <f t="shared" si="14"/>
        <v>333</v>
      </c>
      <c r="I43" s="65"/>
      <c r="J43" s="65"/>
      <c r="K43" s="65"/>
      <c r="L43" s="65"/>
      <c r="M43" s="65"/>
      <c r="N43" s="65"/>
      <c r="O43" s="65"/>
      <c r="P43" s="65"/>
      <c r="Q43" s="65"/>
      <c r="R43" s="65"/>
    </row>
    <row r="44" spans="1:18" s="73" customFormat="1" ht="11.25" customHeight="1" outlineLevel="2" x14ac:dyDescent="0.2">
      <c r="A44" s="94"/>
      <c r="B44" s="79" t="s">
        <v>146</v>
      </c>
      <c r="C44" s="118">
        <v>855515.71</v>
      </c>
      <c r="D44" s="119">
        <v>333</v>
      </c>
      <c r="E44" s="120">
        <v>0</v>
      </c>
      <c r="F44" s="121">
        <v>0</v>
      </c>
      <c r="G44" s="122">
        <f t="shared" si="13"/>
        <v>855515.71</v>
      </c>
      <c r="H44" s="123">
        <f t="shared" si="14"/>
        <v>333</v>
      </c>
      <c r="I44" s="65"/>
      <c r="J44" s="65"/>
      <c r="K44" s="65"/>
      <c r="L44" s="65"/>
      <c r="M44" s="65"/>
      <c r="N44" s="65"/>
      <c r="O44" s="65"/>
      <c r="P44" s="65"/>
      <c r="Q44" s="65"/>
      <c r="R44" s="65"/>
    </row>
    <row r="45" spans="1:18" s="73" customFormat="1" ht="11.25" customHeight="1" outlineLevel="2" x14ac:dyDescent="0.2">
      <c r="A45" s="94"/>
      <c r="B45" s="79" t="s">
        <v>147</v>
      </c>
      <c r="C45" s="118">
        <v>855515.71</v>
      </c>
      <c r="D45" s="119">
        <v>333</v>
      </c>
      <c r="E45" s="120">
        <v>0</v>
      </c>
      <c r="F45" s="121">
        <v>0</v>
      </c>
      <c r="G45" s="122">
        <f t="shared" si="13"/>
        <v>855515.71</v>
      </c>
      <c r="H45" s="123">
        <f t="shared" si="14"/>
        <v>333</v>
      </c>
      <c r="I45" s="65"/>
      <c r="J45" s="65"/>
      <c r="K45" s="65"/>
      <c r="L45" s="65"/>
      <c r="M45" s="65"/>
      <c r="N45" s="65"/>
      <c r="O45" s="65"/>
      <c r="P45" s="65"/>
      <c r="Q45" s="65"/>
      <c r="R45" s="65"/>
    </row>
    <row r="46" spans="1:18" s="73" customFormat="1" ht="11.25" customHeight="1" outlineLevel="2" x14ac:dyDescent="0.2">
      <c r="A46" s="94"/>
      <c r="B46" s="79" t="s">
        <v>148</v>
      </c>
      <c r="C46" s="118">
        <v>865792.19</v>
      </c>
      <c r="D46" s="119">
        <v>337</v>
      </c>
      <c r="E46" s="120">
        <v>0</v>
      </c>
      <c r="F46" s="121">
        <v>0</v>
      </c>
      <c r="G46" s="122">
        <f t="shared" si="13"/>
        <v>865792.19</v>
      </c>
      <c r="H46" s="123">
        <f t="shared" si="14"/>
        <v>337</v>
      </c>
      <c r="I46" s="65"/>
      <c r="J46" s="65"/>
      <c r="K46" s="65"/>
      <c r="L46" s="65"/>
      <c r="M46" s="65"/>
      <c r="N46" s="65"/>
      <c r="O46" s="65"/>
      <c r="P46" s="65"/>
      <c r="Q46" s="65"/>
      <c r="R46" s="65"/>
    </row>
    <row r="47" spans="1:18" s="73" customFormat="1" ht="12.75" customHeight="1" x14ac:dyDescent="0.2">
      <c r="A47" s="72" t="s">
        <v>171</v>
      </c>
      <c r="B47" s="181" t="s">
        <v>11</v>
      </c>
      <c r="C47" s="182"/>
      <c r="D47" s="182"/>
      <c r="E47" s="182"/>
      <c r="F47" s="182"/>
      <c r="G47" s="182"/>
      <c r="H47" s="183"/>
      <c r="I47" s="65"/>
      <c r="J47" s="65"/>
      <c r="K47" s="65"/>
      <c r="L47" s="65"/>
      <c r="M47" s="65"/>
      <c r="N47" s="65"/>
      <c r="O47" s="65"/>
      <c r="P47" s="65"/>
      <c r="Q47" s="65"/>
      <c r="R47" s="65"/>
    </row>
    <row r="48" spans="1:18" s="73" customFormat="1" ht="11.25" customHeight="1" outlineLevel="1" x14ac:dyDescent="0.2">
      <c r="A48" s="74"/>
      <c r="B48" s="75" t="s">
        <v>200</v>
      </c>
      <c r="C48" s="114">
        <f>SUM(C49:C60)</f>
        <v>6181553.5700000003</v>
      </c>
      <c r="D48" s="115">
        <f>SUM(D49:D60)</f>
        <v>2474</v>
      </c>
      <c r="E48" s="116">
        <f t="shared" ref="E48" si="15">SUM(E49:E60)</f>
        <v>73126.94</v>
      </c>
      <c r="F48" s="117">
        <f t="shared" ref="F48" si="16">SUM(F49:F60)</f>
        <v>29</v>
      </c>
      <c r="G48" s="114">
        <f t="shared" ref="G48" si="17">SUM(G49:G60)</f>
        <v>6254680.5099999998</v>
      </c>
      <c r="H48" s="115">
        <f t="shared" ref="H48" si="18">SUM(H49:H60)</f>
        <v>2503</v>
      </c>
      <c r="I48" s="65"/>
      <c r="J48" s="65"/>
      <c r="K48" s="65"/>
      <c r="L48" s="65"/>
      <c r="M48" s="65"/>
      <c r="N48" s="65"/>
      <c r="O48" s="65"/>
      <c r="P48" s="65"/>
      <c r="Q48" s="65"/>
      <c r="R48" s="65"/>
    </row>
    <row r="49" spans="1:18" s="73" customFormat="1" ht="11.25" customHeight="1" outlineLevel="2" x14ac:dyDescent="0.2">
      <c r="A49" s="94"/>
      <c r="B49" s="79" t="s">
        <v>138</v>
      </c>
      <c r="C49" s="118">
        <v>493616.8</v>
      </c>
      <c r="D49" s="119">
        <v>193</v>
      </c>
      <c r="E49" s="120">
        <v>0</v>
      </c>
      <c r="F49" s="121">
        <v>0</v>
      </c>
      <c r="G49" s="122">
        <f>C49+E49</f>
        <v>493616.8</v>
      </c>
      <c r="H49" s="123">
        <f>D49+F49</f>
        <v>193</v>
      </c>
      <c r="I49" s="65"/>
      <c r="J49" s="65"/>
      <c r="K49" s="65"/>
      <c r="L49" s="65"/>
      <c r="M49" s="65"/>
      <c r="N49" s="65"/>
      <c r="O49" s="65"/>
      <c r="P49" s="65"/>
      <c r="Q49" s="65"/>
      <c r="R49" s="65"/>
    </row>
    <row r="50" spans="1:18" s="73" customFormat="1" ht="11.25" customHeight="1" outlineLevel="2" x14ac:dyDescent="0.2">
      <c r="A50" s="94"/>
      <c r="B50" s="79" t="s">
        <v>139</v>
      </c>
      <c r="C50" s="118">
        <v>393899.96</v>
      </c>
      <c r="D50" s="119">
        <v>147</v>
      </c>
      <c r="E50" s="120">
        <v>0</v>
      </c>
      <c r="F50" s="121">
        <v>0</v>
      </c>
      <c r="G50" s="122">
        <f t="shared" ref="G50:G60" si="19">C50+E50</f>
        <v>393899.96</v>
      </c>
      <c r="H50" s="123">
        <f t="shared" ref="H50:H60" si="20">D50+F50</f>
        <v>147</v>
      </c>
      <c r="I50" s="65"/>
      <c r="J50" s="65"/>
      <c r="K50" s="65"/>
      <c r="L50" s="65"/>
      <c r="M50" s="65"/>
      <c r="N50" s="65"/>
      <c r="O50" s="65"/>
      <c r="P50" s="65"/>
      <c r="Q50" s="65"/>
      <c r="R50" s="65"/>
    </row>
    <row r="51" spans="1:18" s="73" customFormat="1" ht="11.25" customHeight="1" outlineLevel="2" x14ac:dyDescent="0.2">
      <c r="A51" s="94"/>
      <c r="B51" s="79" t="s">
        <v>140</v>
      </c>
      <c r="C51" s="118">
        <v>493616.8</v>
      </c>
      <c r="D51" s="119">
        <v>193</v>
      </c>
      <c r="E51" s="120">
        <v>0</v>
      </c>
      <c r="F51" s="121">
        <v>0</v>
      </c>
      <c r="G51" s="122">
        <f t="shared" si="19"/>
        <v>493616.8</v>
      </c>
      <c r="H51" s="123">
        <f t="shared" si="20"/>
        <v>193</v>
      </c>
      <c r="I51" s="65"/>
      <c r="J51" s="65"/>
      <c r="K51" s="65"/>
      <c r="L51" s="65"/>
      <c r="M51" s="65"/>
      <c r="N51" s="65"/>
      <c r="O51" s="65"/>
      <c r="P51" s="65"/>
      <c r="Q51" s="65"/>
      <c r="R51" s="65"/>
    </row>
    <row r="52" spans="1:18" s="73" customFormat="1" ht="11.25" customHeight="1" outlineLevel="2" x14ac:dyDescent="0.2">
      <c r="A52" s="94"/>
      <c r="B52" s="79" t="s">
        <v>141</v>
      </c>
      <c r="C52" s="118">
        <v>493616.8</v>
      </c>
      <c r="D52" s="119">
        <v>193</v>
      </c>
      <c r="E52" s="120">
        <v>0</v>
      </c>
      <c r="F52" s="121">
        <v>0</v>
      </c>
      <c r="G52" s="122">
        <f t="shared" si="19"/>
        <v>493616.8</v>
      </c>
      <c r="H52" s="123">
        <f t="shared" si="20"/>
        <v>193</v>
      </c>
      <c r="I52" s="65"/>
      <c r="J52" s="65"/>
      <c r="K52" s="65"/>
      <c r="L52" s="65"/>
      <c r="M52" s="65"/>
      <c r="N52" s="65"/>
      <c r="O52" s="65"/>
      <c r="P52" s="65"/>
      <c r="Q52" s="65"/>
      <c r="R52" s="65"/>
    </row>
    <row r="53" spans="1:18" s="73" customFormat="1" ht="11.25" customHeight="1" outlineLevel="2" x14ac:dyDescent="0.2">
      <c r="A53" s="94"/>
      <c r="B53" s="79" t="s">
        <v>142</v>
      </c>
      <c r="C53" s="118">
        <v>493616.8</v>
      </c>
      <c r="D53" s="119">
        <v>193</v>
      </c>
      <c r="E53" s="120">
        <v>0</v>
      </c>
      <c r="F53" s="121">
        <v>0</v>
      </c>
      <c r="G53" s="122">
        <f t="shared" si="19"/>
        <v>493616.8</v>
      </c>
      <c r="H53" s="123">
        <f t="shared" si="20"/>
        <v>193</v>
      </c>
      <c r="I53" s="65"/>
      <c r="J53" s="65"/>
      <c r="K53" s="65"/>
      <c r="L53" s="65"/>
      <c r="M53" s="65"/>
      <c r="N53" s="65"/>
      <c r="O53" s="65"/>
      <c r="P53" s="65"/>
      <c r="Q53" s="65"/>
      <c r="R53" s="65"/>
    </row>
    <row r="54" spans="1:18" s="73" customFormat="1" ht="11.25" customHeight="1" outlineLevel="2" x14ac:dyDescent="0.2">
      <c r="A54" s="94"/>
      <c r="B54" s="79" t="s">
        <v>143</v>
      </c>
      <c r="C54" s="118">
        <v>493616.8</v>
      </c>
      <c r="D54" s="119">
        <v>193</v>
      </c>
      <c r="E54" s="120">
        <v>0</v>
      </c>
      <c r="F54" s="121">
        <v>0</v>
      </c>
      <c r="G54" s="122">
        <f t="shared" si="19"/>
        <v>493616.8</v>
      </c>
      <c r="H54" s="123">
        <f t="shared" si="20"/>
        <v>193</v>
      </c>
      <c r="I54" s="65"/>
      <c r="J54" s="65"/>
      <c r="K54" s="65"/>
      <c r="L54" s="65"/>
      <c r="M54" s="65"/>
      <c r="N54" s="65"/>
      <c r="O54" s="65"/>
      <c r="P54" s="65"/>
      <c r="Q54" s="65"/>
      <c r="R54" s="65"/>
    </row>
    <row r="55" spans="1:18" s="73" customFormat="1" ht="11.25" customHeight="1" outlineLevel="2" x14ac:dyDescent="0.2">
      <c r="A55" s="94"/>
      <c r="B55" s="79" t="s">
        <v>150</v>
      </c>
      <c r="C55" s="118">
        <v>866831.21</v>
      </c>
      <c r="D55" s="119">
        <v>403</v>
      </c>
      <c r="E55" s="120">
        <v>0</v>
      </c>
      <c r="F55" s="121">
        <v>0</v>
      </c>
      <c r="G55" s="122">
        <f t="shared" si="19"/>
        <v>866831.21</v>
      </c>
      <c r="H55" s="123">
        <f t="shared" si="20"/>
        <v>403</v>
      </c>
      <c r="I55" s="65"/>
      <c r="J55" s="65"/>
      <c r="K55" s="65"/>
      <c r="L55" s="65"/>
      <c r="M55" s="65"/>
      <c r="N55" s="65"/>
      <c r="O55" s="65"/>
      <c r="P55" s="65"/>
      <c r="Q55" s="65"/>
      <c r="R55" s="65"/>
    </row>
    <row r="56" spans="1:18" s="73" customFormat="1" ht="11.25" customHeight="1" outlineLevel="2" x14ac:dyDescent="0.2">
      <c r="A56" s="94"/>
      <c r="B56" s="79" t="s">
        <v>144</v>
      </c>
      <c r="C56" s="118">
        <v>493616.8</v>
      </c>
      <c r="D56" s="119">
        <v>193</v>
      </c>
      <c r="E56" s="120">
        <v>73126.94</v>
      </c>
      <c r="F56" s="121">
        <v>29</v>
      </c>
      <c r="G56" s="122">
        <f t="shared" si="19"/>
        <v>566743.74</v>
      </c>
      <c r="H56" s="123">
        <f t="shared" si="20"/>
        <v>222</v>
      </c>
      <c r="I56" s="65"/>
      <c r="J56" s="65"/>
      <c r="K56" s="65"/>
      <c r="L56" s="65"/>
      <c r="M56" s="65"/>
      <c r="N56" s="65"/>
      <c r="O56" s="65"/>
      <c r="P56" s="65"/>
      <c r="Q56" s="65"/>
      <c r="R56" s="65"/>
    </row>
    <row r="57" spans="1:18" s="73" customFormat="1" ht="11.25" customHeight="1" outlineLevel="2" x14ac:dyDescent="0.2">
      <c r="A57" s="94"/>
      <c r="B57" s="79" t="s">
        <v>145</v>
      </c>
      <c r="C57" s="118">
        <v>493616.8</v>
      </c>
      <c r="D57" s="119">
        <v>193</v>
      </c>
      <c r="E57" s="120">
        <v>0</v>
      </c>
      <c r="F57" s="121">
        <v>0</v>
      </c>
      <c r="G57" s="122">
        <f t="shared" si="19"/>
        <v>493616.8</v>
      </c>
      <c r="H57" s="123">
        <f t="shared" si="20"/>
        <v>193</v>
      </c>
      <c r="I57" s="65"/>
      <c r="J57" s="65"/>
      <c r="K57" s="65"/>
      <c r="L57" s="65"/>
      <c r="M57" s="65"/>
      <c r="N57" s="65"/>
      <c r="O57" s="65"/>
      <c r="P57" s="65"/>
      <c r="Q57" s="65"/>
      <c r="R57" s="65"/>
    </row>
    <row r="58" spans="1:18" s="73" customFormat="1" ht="11.25" customHeight="1" outlineLevel="2" x14ac:dyDescent="0.2">
      <c r="A58" s="94"/>
      <c r="B58" s="79" t="s">
        <v>146</v>
      </c>
      <c r="C58" s="118">
        <v>493616.8</v>
      </c>
      <c r="D58" s="119">
        <v>193</v>
      </c>
      <c r="E58" s="120">
        <v>0</v>
      </c>
      <c r="F58" s="121">
        <v>0</v>
      </c>
      <c r="G58" s="122">
        <f t="shared" si="19"/>
        <v>493616.8</v>
      </c>
      <c r="H58" s="123">
        <f t="shared" si="20"/>
        <v>193</v>
      </c>
      <c r="I58" s="65"/>
      <c r="J58" s="65"/>
      <c r="K58" s="65"/>
      <c r="L58" s="65"/>
      <c r="M58" s="65"/>
      <c r="N58" s="65"/>
      <c r="O58" s="65"/>
      <c r="P58" s="65"/>
      <c r="Q58" s="65"/>
      <c r="R58" s="65"/>
    </row>
    <row r="59" spans="1:18" s="73" customFormat="1" ht="11.25" customHeight="1" outlineLevel="2" x14ac:dyDescent="0.2">
      <c r="A59" s="94"/>
      <c r="B59" s="79" t="s">
        <v>147</v>
      </c>
      <c r="C59" s="118">
        <v>493616.8</v>
      </c>
      <c r="D59" s="119">
        <v>193</v>
      </c>
      <c r="E59" s="120">
        <v>0</v>
      </c>
      <c r="F59" s="121">
        <v>0</v>
      </c>
      <c r="G59" s="122">
        <f t="shared" si="19"/>
        <v>493616.8</v>
      </c>
      <c r="H59" s="123">
        <f t="shared" si="20"/>
        <v>193</v>
      </c>
      <c r="I59" s="65"/>
      <c r="J59" s="65"/>
      <c r="K59" s="65"/>
      <c r="L59" s="65"/>
      <c r="M59" s="65"/>
      <c r="N59" s="65"/>
      <c r="O59" s="65"/>
      <c r="P59" s="65"/>
      <c r="Q59" s="65"/>
      <c r="R59" s="65"/>
    </row>
    <row r="60" spans="1:18" s="73" customFormat="1" ht="11.25" customHeight="1" outlineLevel="2" x14ac:dyDescent="0.2">
      <c r="A60" s="94"/>
      <c r="B60" s="79" t="s">
        <v>148</v>
      </c>
      <c r="C60" s="118">
        <v>478271.2</v>
      </c>
      <c r="D60" s="119">
        <v>187</v>
      </c>
      <c r="E60" s="120">
        <v>0</v>
      </c>
      <c r="F60" s="121">
        <v>0</v>
      </c>
      <c r="G60" s="122">
        <f t="shared" si="19"/>
        <v>478271.2</v>
      </c>
      <c r="H60" s="123">
        <f t="shared" si="20"/>
        <v>187</v>
      </c>
      <c r="I60" s="65"/>
      <c r="J60" s="65"/>
      <c r="K60" s="65"/>
      <c r="L60" s="65"/>
      <c r="M60" s="65"/>
      <c r="N60" s="65"/>
      <c r="O60" s="65"/>
      <c r="P60" s="65"/>
      <c r="Q60" s="65"/>
      <c r="R60" s="65"/>
    </row>
    <row r="61" spans="1:18" s="73" customFormat="1" ht="13.5" customHeight="1" x14ac:dyDescent="0.2">
      <c r="A61" s="72" t="s">
        <v>201</v>
      </c>
      <c r="B61" s="181" t="s">
        <v>202</v>
      </c>
      <c r="C61" s="182"/>
      <c r="D61" s="182"/>
      <c r="E61" s="182"/>
      <c r="F61" s="182"/>
      <c r="G61" s="182"/>
      <c r="H61" s="183"/>
      <c r="I61" s="65"/>
      <c r="J61" s="65"/>
      <c r="K61" s="65"/>
      <c r="L61" s="65"/>
      <c r="M61" s="65"/>
      <c r="N61" s="65"/>
      <c r="O61" s="65"/>
      <c r="P61" s="65"/>
      <c r="Q61" s="65"/>
      <c r="R61" s="65"/>
    </row>
    <row r="62" spans="1:18" s="73" customFormat="1" ht="11.25" customHeight="1" outlineLevel="1" x14ac:dyDescent="0.2">
      <c r="A62" s="74"/>
      <c r="B62" s="75" t="s">
        <v>200</v>
      </c>
      <c r="C62" s="114">
        <f>SUM(C63:C73)</f>
        <v>6104759.9000000004</v>
      </c>
      <c r="D62" s="115">
        <f>SUM(D63:D73)</f>
        <v>2378</v>
      </c>
      <c r="E62" s="116">
        <f t="shared" ref="E62:H62" si="21">SUM(E63:E73)</f>
        <v>138098.43</v>
      </c>
      <c r="F62" s="117">
        <f t="shared" si="21"/>
        <v>54</v>
      </c>
      <c r="G62" s="114">
        <f t="shared" si="21"/>
        <v>6242858.3300000001</v>
      </c>
      <c r="H62" s="115">
        <f t="shared" si="21"/>
        <v>2432</v>
      </c>
      <c r="I62" s="65"/>
      <c r="J62" s="65"/>
      <c r="K62" s="65"/>
      <c r="L62" s="65"/>
      <c r="M62" s="65"/>
      <c r="N62" s="65"/>
      <c r="O62" s="65"/>
      <c r="P62" s="65"/>
      <c r="Q62" s="65"/>
      <c r="R62" s="65"/>
    </row>
    <row r="63" spans="1:18" s="73" customFormat="1" ht="11.25" customHeight="1" outlineLevel="2" x14ac:dyDescent="0.2">
      <c r="A63" s="94"/>
      <c r="B63" s="79" t="s">
        <v>139</v>
      </c>
      <c r="C63" s="118">
        <v>369673.15</v>
      </c>
      <c r="D63" s="119">
        <v>158</v>
      </c>
      <c r="E63" s="120">
        <v>0</v>
      </c>
      <c r="F63" s="121">
        <v>0</v>
      </c>
      <c r="G63" s="122">
        <f>C63+E63</f>
        <v>369673.15</v>
      </c>
      <c r="H63" s="123">
        <f>D63+F63</f>
        <v>158</v>
      </c>
      <c r="I63" s="65"/>
      <c r="J63" s="65"/>
      <c r="K63" s="65"/>
      <c r="L63" s="65"/>
      <c r="M63" s="65"/>
      <c r="N63" s="65"/>
      <c r="O63" s="65"/>
      <c r="P63" s="65"/>
      <c r="Q63" s="65"/>
      <c r="R63" s="65"/>
    </row>
    <row r="64" spans="1:18" s="73" customFormat="1" ht="11.25" customHeight="1" outlineLevel="2" x14ac:dyDescent="0.2">
      <c r="A64" s="94"/>
      <c r="B64" s="79" t="s">
        <v>140</v>
      </c>
      <c r="C64" s="118">
        <v>1185282.8799999999</v>
      </c>
      <c r="D64" s="119">
        <v>506</v>
      </c>
      <c r="E64" s="120">
        <v>0</v>
      </c>
      <c r="F64" s="121">
        <v>0</v>
      </c>
      <c r="G64" s="122">
        <f t="shared" ref="G64:G73" si="22">C64+E64</f>
        <v>1185282.8799999999</v>
      </c>
      <c r="H64" s="123">
        <f t="shared" ref="H64:H73" si="23">D64+F64</f>
        <v>506</v>
      </c>
      <c r="I64" s="65"/>
      <c r="J64" s="65"/>
      <c r="K64" s="65"/>
      <c r="L64" s="65"/>
      <c r="M64" s="65"/>
      <c r="N64" s="65"/>
      <c r="O64" s="65"/>
      <c r="P64" s="65"/>
      <c r="Q64" s="65"/>
      <c r="R64" s="65"/>
    </row>
    <row r="65" spans="1:18" s="73" customFormat="1" ht="11.25" customHeight="1" outlineLevel="2" x14ac:dyDescent="0.2">
      <c r="A65" s="94"/>
      <c r="B65" s="79" t="s">
        <v>141</v>
      </c>
      <c r="C65" s="118">
        <v>427119.2</v>
      </c>
      <c r="D65" s="119">
        <v>167</v>
      </c>
      <c r="E65" s="120">
        <v>0</v>
      </c>
      <c r="F65" s="121">
        <v>0</v>
      </c>
      <c r="G65" s="122">
        <f t="shared" si="22"/>
        <v>427119.2</v>
      </c>
      <c r="H65" s="123">
        <f t="shared" si="23"/>
        <v>167</v>
      </c>
      <c r="I65" s="65"/>
      <c r="J65" s="65"/>
      <c r="K65" s="65"/>
      <c r="L65" s="65"/>
      <c r="M65" s="65"/>
      <c r="N65" s="65"/>
      <c r="O65" s="65"/>
      <c r="P65" s="65"/>
      <c r="Q65" s="65"/>
      <c r="R65" s="65"/>
    </row>
    <row r="66" spans="1:18" s="73" customFormat="1" ht="11.25" customHeight="1" outlineLevel="2" x14ac:dyDescent="0.2">
      <c r="A66" s="94"/>
      <c r="B66" s="79" t="s">
        <v>142</v>
      </c>
      <c r="C66" s="118">
        <v>427119.2</v>
      </c>
      <c r="D66" s="119">
        <v>167</v>
      </c>
      <c r="E66" s="120">
        <v>0</v>
      </c>
      <c r="F66" s="121">
        <v>0</v>
      </c>
      <c r="G66" s="122">
        <f t="shared" si="22"/>
        <v>427119.2</v>
      </c>
      <c r="H66" s="123">
        <f t="shared" si="23"/>
        <v>167</v>
      </c>
      <c r="I66" s="65"/>
      <c r="J66" s="65"/>
      <c r="K66" s="65"/>
      <c r="L66" s="65"/>
      <c r="M66" s="65"/>
      <c r="N66" s="65"/>
      <c r="O66" s="65"/>
      <c r="P66" s="65"/>
      <c r="Q66" s="65"/>
      <c r="R66" s="65"/>
    </row>
    <row r="67" spans="1:18" s="73" customFormat="1" ht="11.25" customHeight="1" outlineLevel="2" x14ac:dyDescent="0.2">
      <c r="A67" s="94"/>
      <c r="B67" s="79" t="s">
        <v>143</v>
      </c>
      <c r="C67" s="118">
        <v>427119.2</v>
      </c>
      <c r="D67" s="119">
        <v>167</v>
      </c>
      <c r="E67" s="120">
        <v>0</v>
      </c>
      <c r="F67" s="121">
        <v>0</v>
      </c>
      <c r="G67" s="122">
        <f t="shared" si="22"/>
        <v>427119.2</v>
      </c>
      <c r="H67" s="123">
        <f t="shared" si="23"/>
        <v>167</v>
      </c>
      <c r="I67" s="65"/>
      <c r="J67" s="65"/>
      <c r="K67" s="65"/>
      <c r="L67" s="65"/>
      <c r="M67" s="65"/>
      <c r="N67" s="65"/>
      <c r="O67" s="65"/>
      <c r="P67" s="65"/>
      <c r="Q67" s="65"/>
      <c r="R67" s="65"/>
    </row>
    <row r="68" spans="1:18" s="73" customFormat="1" ht="11.25" customHeight="1" outlineLevel="2" x14ac:dyDescent="0.2">
      <c r="A68" s="94"/>
      <c r="B68" s="79" t="s">
        <v>150</v>
      </c>
      <c r="C68" s="118">
        <v>1143080.67</v>
      </c>
      <c r="D68" s="119">
        <v>382</v>
      </c>
      <c r="E68" s="120">
        <v>0</v>
      </c>
      <c r="F68" s="121">
        <v>0</v>
      </c>
      <c r="G68" s="122">
        <f t="shared" si="22"/>
        <v>1143080.67</v>
      </c>
      <c r="H68" s="123">
        <f t="shared" si="23"/>
        <v>382</v>
      </c>
      <c r="I68" s="65"/>
      <c r="J68" s="65"/>
      <c r="K68" s="65"/>
      <c r="L68" s="65"/>
      <c r="M68" s="65"/>
      <c r="N68" s="65"/>
      <c r="O68" s="65"/>
      <c r="P68" s="65"/>
      <c r="Q68" s="65"/>
      <c r="R68" s="65"/>
    </row>
    <row r="69" spans="1:18" s="73" customFormat="1" ht="11.25" customHeight="1" outlineLevel="2" x14ac:dyDescent="0.2">
      <c r="A69" s="94"/>
      <c r="B69" s="79" t="s">
        <v>144</v>
      </c>
      <c r="C69" s="118">
        <v>427119.2</v>
      </c>
      <c r="D69" s="119">
        <v>167</v>
      </c>
      <c r="E69" s="120">
        <v>138098.43</v>
      </c>
      <c r="F69" s="121">
        <v>54</v>
      </c>
      <c r="G69" s="122">
        <f t="shared" si="22"/>
        <v>565217.63</v>
      </c>
      <c r="H69" s="123">
        <f t="shared" si="23"/>
        <v>221</v>
      </c>
      <c r="I69" s="65"/>
      <c r="J69" s="65"/>
      <c r="K69" s="65"/>
      <c r="L69" s="65"/>
      <c r="M69" s="65"/>
      <c r="N69" s="65"/>
      <c r="O69" s="65"/>
      <c r="P69" s="65"/>
      <c r="Q69" s="65"/>
      <c r="R69" s="65"/>
    </row>
    <row r="70" spans="1:18" s="73" customFormat="1" ht="11.25" customHeight="1" outlineLevel="2" x14ac:dyDescent="0.2">
      <c r="A70" s="94"/>
      <c r="B70" s="79" t="s">
        <v>145</v>
      </c>
      <c r="C70" s="118">
        <v>427119.2</v>
      </c>
      <c r="D70" s="119">
        <v>167</v>
      </c>
      <c r="E70" s="120">
        <v>0</v>
      </c>
      <c r="F70" s="121">
        <v>0</v>
      </c>
      <c r="G70" s="122">
        <f t="shared" si="22"/>
        <v>427119.2</v>
      </c>
      <c r="H70" s="123">
        <f t="shared" si="23"/>
        <v>167</v>
      </c>
      <c r="I70" s="65"/>
      <c r="J70" s="65"/>
      <c r="K70" s="65"/>
      <c r="L70" s="65"/>
      <c r="M70" s="65"/>
      <c r="N70" s="65"/>
      <c r="O70" s="65"/>
      <c r="P70" s="65"/>
      <c r="Q70" s="65"/>
      <c r="R70" s="65"/>
    </row>
    <row r="71" spans="1:18" s="73" customFormat="1" ht="11.25" customHeight="1" outlineLevel="2" x14ac:dyDescent="0.2">
      <c r="A71" s="94"/>
      <c r="B71" s="79" t="s">
        <v>146</v>
      </c>
      <c r="C71" s="118">
        <v>427119.2</v>
      </c>
      <c r="D71" s="119">
        <v>167</v>
      </c>
      <c r="E71" s="120">
        <v>0</v>
      </c>
      <c r="F71" s="121">
        <v>0</v>
      </c>
      <c r="G71" s="122">
        <f t="shared" si="22"/>
        <v>427119.2</v>
      </c>
      <c r="H71" s="123">
        <f t="shared" si="23"/>
        <v>167</v>
      </c>
      <c r="I71" s="65"/>
      <c r="J71" s="65"/>
      <c r="K71" s="65"/>
      <c r="L71" s="65"/>
      <c r="M71" s="65"/>
      <c r="N71" s="65"/>
      <c r="O71" s="65"/>
      <c r="P71" s="65"/>
      <c r="Q71" s="65"/>
      <c r="R71" s="65"/>
    </row>
    <row r="72" spans="1:18" s="73" customFormat="1" ht="11.25" customHeight="1" outlineLevel="2" x14ac:dyDescent="0.2">
      <c r="A72" s="94"/>
      <c r="B72" s="79" t="s">
        <v>147</v>
      </c>
      <c r="C72" s="118">
        <v>427119.2</v>
      </c>
      <c r="D72" s="119">
        <v>167</v>
      </c>
      <c r="E72" s="120">
        <v>0</v>
      </c>
      <c r="F72" s="121">
        <v>0</v>
      </c>
      <c r="G72" s="122">
        <f t="shared" si="22"/>
        <v>427119.2</v>
      </c>
      <c r="H72" s="123">
        <f t="shared" si="23"/>
        <v>167</v>
      </c>
      <c r="I72" s="65"/>
      <c r="J72" s="65"/>
      <c r="K72" s="65"/>
      <c r="L72" s="65"/>
      <c r="M72" s="65"/>
      <c r="N72" s="65"/>
      <c r="O72" s="65"/>
      <c r="P72" s="65"/>
      <c r="Q72" s="65"/>
      <c r="R72" s="65"/>
    </row>
    <row r="73" spans="1:18" s="73" customFormat="1" ht="11.25" customHeight="1" outlineLevel="2" x14ac:dyDescent="0.2">
      <c r="A73" s="94"/>
      <c r="B73" s="79" t="s">
        <v>148</v>
      </c>
      <c r="C73" s="118">
        <v>416888.8</v>
      </c>
      <c r="D73" s="119">
        <v>163</v>
      </c>
      <c r="E73" s="120">
        <v>0</v>
      </c>
      <c r="F73" s="121">
        <v>0</v>
      </c>
      <c r="G73" s="122">
        <f t="shared" si="22"/>
        <v>416888.8</v>
      </c>
      <c r="H73" s="123">
        <f t="shared" si="23"/>
        <v>163</v>
      </c>
      <c r="I73" s="65"/>
      <c r="J73" s="65"/>
      <c r="K73" s="65"/>
      <c r="L73" s="65"/>
      <c r="M73" s="65"/>
      <c r="N73" s="65"/>
      <c r="O73" s="65"/>
      <c r="P73" s="65"/>
      <c r="Q73" s="65"/>
      <c r="R73" s="65"/>
    </row>
    <row r="74" spans="1:18" s="73" customFormat="1" ht="11.25" customHeight="1" x14ac:dyDescent="0.2">
      <c r="A74" s="72" t="s">
        <v>151</v>
      </c>
      <c r="B74" s="181" t="s">
        <v>16</v>
      </c>
      <c r="C74" s="182"/>
      <c r="D74" s="182"/>
      <c r="E74" s="182"/>
      <c r="F74" s="182"/>
      <c r="G74" s="182"/>
      <c r="H74" s="183"/>
      <c r="I74" s="65"/>
      <c r="J74" s="65"/>
      <c r="K74" s="65"/>
      <c r="L74" s="65"/>
      <c r="M74" s="65"/>
      <c r="N74" s="65"/>
      <c r="O74" s="65"/>
      <c r="P74" s="65"/>
      <c r="Q74" s="65"/>
      <c r="R74" s="65"/>
    </row>
    <row r="75" spans="1:18" s="73" customFormat="1" ht="11.25" customHeight="1" outlineLevel="1" x14ac:dyDescent="0.2">
      <c r="A75" s="74"/>
      <c r="B75" s="75" t="s">
        <v>200</v>
      </c>
      <c r="C75" s="114">
        <f>SUM(C76:C87)</f>
        <v>12097774.199999999</v>
      </c>
      <c r="D75" s="115">
        <f>SUM(D76:D87)</f>
        <v>4516</v>
      </c>
      <c r="E75" s="116">
        <f t="shared" ref="E75" si="24">SUM(E76:E87)</f>
        <v>321009.53999999998</v>
      </c>
      <c r="F75" s="117">
        <f t="shared" ref="F75" si="25">SUM(F76:F87)</f>
        <v>120</v>
      </c>
      <c r="G75" s="114">
        <f t="shared" ref="G75" si="26">SUM(G76:G87)</f>
        <v>12418783.74</v>
      </c>
      <c r="H75" s="115">
        <f t="shared" ref="H75" si="27">SUM(H76:H87)</f>
        <v>4636</v>
      </c>
      <c r="I75" s="65"/>
      <c r="J75" s="65"/>
      <c r="K75" s="65"/>
      <c r="L75" s="65"/>
      <c r="M75" s="65"/>
      <c r="N75" s="65"/>
      <c r="O75" s="65"/>
      <c r="P75" s="65"/>
      <c r="Q75" s="65"/>
      <c r="R75" s="65"/>
    </row>
    <row r="76" spans="1:18" s="73" customFormat="1" ht="11.25" customHeight="1" outlineLevel="2" x14ac:dyDescent="0.2">
      <c r="A76" s="94"/>
      <c r="B76" s="79" t="s">
        <v>138</v>
      </c>
      <c r="C76" s="118">
        <v>989902.25</v>
      </c>
      <c r="D76" s="119">
        <v>332</v>
      </c>
      <c r="E76" s="120">
        <v>0</v>
      </c>
      <c r="F76" s="121">
        <v>0</v>
      </c>
      <c r="G76" s="122">
        <f>C76+E76</f>
        <v>989902.25</v>
      </c>
      <c r="H76" s="123">
        <f>D76+F76</f>
        <v>332</v>
      </c>
      <c r="I76" s="65"/>
      <c r="J76" s="65"/>
      <c r="K76" s="65"/>
      <c r="L76" s="65"/>
      <c r="M76" s="65"/>
      <c r="N76" s="65"/>
      <c r="O76" s="65"/>
      <c r="P76" s="65"/>
      <c r="Q76" s="65"/>
      <c r="R76" s="65"/>
    </row>
    <row r="77" spans="1:18" s="73" customFormat="1" ht="11.25" customHeight="1" outlineLevel="2" x14ac:dyDescent="0.2">
      <c r="A77" s="94"/>
      <c r="B77" s="79" t="s">
        <v>139</v>
      </c>
      <c r="C77" s="118">
        <v>1202713.8500000001</v>
      </c>
      <c r="D77" s="119">
        <v>511</v>
      </c>
      <c r="E77" s="120">
        <v>0</v>
      </c>
      <c r="F77" s="121">
        <v>0</v>
      </c>
      <c r="G77" s="122">
        <f t="shared" ref="G77:G87" si="28">C77+E77</f>
        <v>1202713.8500000001</v>
      </c>
      <c r="H77" s="123">
        <f t="shared" ref="H77:H87" si="29">D77+F77</f>
        <v>511</v>
      </c>
      <c r="I77" s="65"/>
      <c r="J77" s="65"/>
      <c r="K77" s="65"/>
      <c r="L77" s="65"/>
      <c r="M77" s="65"/>
      <c r="N77" s="65"/>
      <c r="O77" s="65"/>
      <c r="P77" s="65"/>
      <c r="Q77" s="65"/>
      <c r="R77" s="65"/>
    </row>
    <row r="78" spans="1:18" s="73" customFormat="1" ht="11.25" customHeight="1" outlineLevel="2" x14ac:dyDescent="0.2">
      <c r="A78" s="94"/>
      <c r="B78" s="79" t="s">
        <v>140</v>
      </c>
      <c r="C78" s="118">
        <v>1231556.92</v>
      </c>
      <c r="D78" s="119">
        <v>507</v>
      </c>
      <c r="E78" s="120">
        <v>0</v>
      </c>
      <c r="F78" s="121">
        <v>0</v>
      </c>
      <c r="G78" s="122">
        <f t="shared" si="28"/>
        <v>1231556.92</v>
      </c>
      <c r="H78" s="123">
        <f t="shared" si="29"/>
        <v>507</v>
      </c>
      <c r="I78" s="65"/>
      <c r="J78" s="65"/>
      <c r="K78" s="65"/>
      <c r="L78" s="65"/>
      <c r="M78" s="65"/>
      <c r="N78" s="65"/>
      <c r="O78" s="65"/>
      <c r="P78" s="65"/>
      <c r="Q78" s="65"/>
      <c r="R78" s="65"/>
    </row>
    <row r="79" spans="1:18" s="73" customFormat="1" ht="11.25" customHeight="1" outlineLevel="2" x14ac:dyDescent="0.2">
      <c r="A79" s="94"/>
      <c r="B79" s="79" t="s">
        <v>141</v>
      </c>
      <c r="C79" s="118">
        <v>859353.55</v>
      </c>
      <c r="D79" s="119">
        <v>336</v>
      </c>
      <c r="E79" s="120">
        <v>0</v>
      </c>
      <c r="F79" s="121">
        <v>0</v>
      </c>
      <c r="G79" s="122">
        <f t="shared" si="28"/>
        <v>859353.55</v>
      </c>
      <c r="H79" s="123">
        <f t="shared" si="29"/>
        <v>336</v>
      </c>
      <c r="I79" s="65"/>
      <c r="J79" s="65"/>
      <c r="K79" s="65"/>
      <c r="L79" s="65"/>
      <c r="M79" s="65"/>
      <c r="N79" s="65"/>
      <c r="O79" s="65"/>
      <c r="P79" s="65"/>
      <c r="Q79" s="65"/>
      <c r="R79" s="65"/>
    </row>
    <row r="80" spans="1:18" s="73" customFormat="1" ht="11.25" customHeight="1" outlineLevel="2" x14ac:dyDescent="0.2">
      <c r="A80" s="94"/>
      <c r="B80" s="79" t="s">
        <v>142</v>
      </c>
      <c r="C80" s="118">
        <v>859353.55</v>
      </c>
      <c r="D80" s="119">
        <v>336</v>
      </c>
      <c r="E80" s="120">
        <v>0</v>
      </c>
      <c r="F80" s="121">
        <v>0</v>
      </c>
      <c r="G80" s="122">
        <f t="shared" si="28"/>
        <v>859353.55</v>
      </c>
      <c r="H80" s="123">
        <f t="shared" si="29"/>
        <v>336</v>
      </c>
      <c r="I80" s="65"/>
      <c r="J80" s="65"/>
      <c r="K80" s="65"/>
      <c r="L80" s="65"/>
      <c r="M80" s="65"/>
      <c r="N80" s="65"/>
      <c r="O80" s="65"/>
      <c r="P80" s="65"/>
      <c r="Q80" s="65"/>
      <c r="R80" s="65"/>
    </row>
    <row r="81" spans="1:18" s="73" customFormat="1" ht="11.25" customHeight="1" outlineLevel="2" x14ac:dyDescent="0.2">
      <c r="A81" s="94"/>
      <c r="B81" s="79" t="s">
        <v>143</v>
      </c>
      <c r="C81" s="118">
        <v>859353.55</v>
      </c>
      <c r="D81" s="119">
        <v>336</v>
      </c>
      <c r="E81" s="120">
        <v>0</v>
      </c>
      <c r="F81" s="121">
        <v>0</v>
      </c>
      <c r="G81" s="122">
        <f t="shared" si="28"/>
        <v>859353.55</v>
      </c>
      <c r="H81" s="123">
        <f t="shared" si="29"/>
        <v>336</v>
      </c>
      <c r="I81" s="65"/>
      <c r="J81" s="65"/>
      <c r="K81" s="65"/>
      <c r="L81" s="65"/>
      <c r="M81" s="65"/>
      <c r="N81" s="65"/>
      <c r="O81" s="65"/>
      <c r="P81" s="65"/>
      <c r="Q81" s="65"/>
      <c r="R81" s="65"/>
    </row>
    <row r="82" spans="1:18" s="73" customFormat="1" ht="11.25" customHeight="1" outlineLevel="2" x14ac:dyDescent="0.2">
      <c r="A82" s="94"/>
      <c r="B82" s="79" t="s">
        <v>150</v>
      </c>
      <c r="C82" s="118">
        <v>1801330.38</v>
      </c>
      <c r="D82" s="119">
        <v>479</v>
      </c>
      <c r="E82" s="120">
        <v>0</v>
      </c>
      <c r="F82" s="121">
        <v>0</v>
      </c>
      <c r="G82" s="122">
        <f t="shared" si="28"/>
        <v>1801330.38</v>
      </c>
      <c r="H82" s="123">
        <f t="shared" si="29"/>
        <v>479</v>
      </c>
      <c r="I82" s="65"/>
      <c r="J82" s="65"/>
      <c r="K82" s="65"/>
      <c r="L82" s="65"/>
      <c r="M82" s="65"/>
      <c r="N82" s="65"/>
      <c r="O82" s="65"/>
      <c r="P82" s="65"/>
      <c r="Q82" s="65"/>
      <c r="R82" s="65"/>
    </row>
    <row r="83" spans="1:18" s="73" customFormat="1" ht="11.25" customHeight="1" outlineLevel="2" x14ac:dyDescent="0.2">
      <c r="A83" s="94"/>
      <c r="B83" s="79" t="s">
        <v>144</v>
      </c>
      <c r="C83" s="118">
        <v>859353.55</v>
      </c>
      <c r="D83" s="119">
        <v>336</v>
      </c>
      <c r="E83" s="120">
        <v>321009.53999999998</v>
      </c>
      <c r="F83" s="121">
        <v>120</v>
      </c>
      <c r="G83" s="122">
        <f t="shared" si="28"/>
        <v>1180363.0900000001</v>
      </c>
      <c r="H83" s="123">
        <f t="shared" si="29"/>
        <v>456</v>
      </c>
      <c r="I83" s="65"/>
      <c r="J83" s="65"/>
      <c r="K83" s="65"/>
      <c r="L83" s="65"/>
      <c r="M83" s="65"/>
      <c r="N83" s="65"/>
      <c r="O83" s="65"/>
      <c r="P83" s="65"/>
      <c r="Q83" s="65"/>
      <c r="R83" s="65"/>
    </row>
    <row r="84" spans="1:18" s="73" customFormat="1" ht="11.25" customHeight="1" outlineLevel="2" x14ac:dyDescent="0.2">
      <c r="A84" s="94"/>
      <c r="B84" s="79" t="s">
        <v>145</v>
      </c>
      <c r="C84" s="118">
        <v>859353.55</v>
      </c>
      <c r="D84" s="119">
        <v>336</v>
      </c>
      <c r="E84" s="120">
        <v>0</v>
      </c>
      <c r="F84" s="121">
        <v>0</v>
      </c>
      <c r="G84" s="122">
        <f t="shared" si="28"/>
        <v>859353.55</v>
      </c>
      <c r="H84" s="123">
        <f t="shared" si="29"/>
        <v>336</v>
      </c>
      <c r="I84" s="65"/>
      <c r="J84" s="65"/>
      <c r="K84" s="65"/>
      <c r="L84" s="65"/>
      <c r="M84" s="65"/>
      <c r="N84" s="65"/>
      <c r="O84" s="65"/>
      <c r="P84" s="65"/>
      <c r="Q84" s="65"/>
      <c r="R84" s="65"/>
    </row>
    <row r="85" spans="1:18" s="73" customFormat="1" ht="11.25" customHeight="1" outlineLevel="2" x14ac:dyDescent="0.2">
      <c r="A85" s="94"/>
      <c r="B85" s="79" t="s">
        <v>146</v>
      </c>
      <c r="C85" s="118">
        <v>859353.55</v>
      </c>
      <c r="D85" s="119">
        <v>336</v>
      </c>
      <c r="E85" s="120">
        <v>0</v>
      </c>
      <c r="F85" s="121">
        <v>0</v>
      </c>
      <c r="G85" s="122">
        <f t="shared" si="28"/>
        <v>859353.55</v>
      </c>
      <c r="H85" s="123">
        <f t="shared" si="29"/>
        <v>336</v>
      </c>
      <c r="I85" s="65"/>
      <c r="J85" s="65"/>
      <c r="K85" s="65"/>
      <c r="L85" s="65"/>
      <c r="M85" s="65"/>
      <c r="N85" s="65"/>
      <c r="O85" s="65"/>
      <c r="P85" s="65"/>
      <c r="Q85" s="65"/>
      <c r="R85" s="65"/>
    </row>
    <row r="86" spans="1:18" s="73" customFormat="1" ht="11.25" customHeight="1" outlineLevel="2" x14ac:dyDescent="0.2">
      <c r="A86" s="94"/>
      <c r="B86" s="79" t="s">
        <v>147</v>
      </c>
      <c r="C86" s="118">
        <v>859353.55</v>
      </c>
      <c r="D86" s="119">
        <v>336</v>
      </c>
      <c r="E86" s="120">
        <v>0</v>
      </c>
      <c r="F86" s="121">
        <v>0</v>
      </c>
      <c r="G86" s="122">
        <f t="shared" si="28"/>
        <v>859353.55</v>
      </c>
      <c r="H86" s="123">
        <f t="shared" si="29"/>
        <v>336</v>
      </c>
      <c r="I86" s="65"/>
      <c r="J86" s="65"/>
      <c r="K86" s="65"/>
      <c r="L86" s="65"/>
      <c r="M86" s="65"/>
      <c r="N86" s="65"/>
      <c r="O86" s="65"/>
      <c r="P86" s="65"/>
      <c r="Q86" s="65"/>
      <c r="R86" s="65"/>
    </row>
    <row r="87" spans="1:18" ht="11.25" customHeight="1" outlineLevel="2" x14ac:dyDescent="0.2">
      <c r="A87" s="94"/>
      <c r="B87" s="79" t="s">
        <v>148</v>
      </c>
      <c r="C87" s="118">
        <v>856795.95</v>
      </c>
      <c r="D87" s="119">
        <v>335</v>
      </c>
      <c r="E87" s="120">
        <v>0</v>
      </c>
      <c r="F87" s="121">
        <v>0</v>
      </c>
      <c r="G87" s="122">
        <f t="shared" si="28"/>
        <v>856795.95</v>
      </c>
      <c r="H87" s="123">
        <f t="shared" si="29"/>
        <v>335</v>
      </c>
    </row>
    <row r="88" spans="1:18" ht="13.5" customHeight="1" x14ac:dyDescent="0.2">
      <c r="A88" s="72" t="s">
        <v>203</v>
      </c>
      <c r="B88" s="181" t="s">
        <v>204</v>
      </c>
      <c r="C88" s="182"/>
      <c r="D88" s="182"/>
      <c r="E88" s="182"/>
      <c r="F88" s="182"/>
      <c r="G88" s="182"/>
      <c r="H88" s="183"/>
    </row>
    <row r="89" spans="1:18" ht="11.25" customHeight="1" outlineLevel="1" x14ac:dyDescent="0.2">
      <c r="A89" s="74"/>
      <c r="B89" s="75" t="s">
        <v>200</v>
      </c>
      <c r="C89" s="114">
        <f>SUM(C90:C101)</f>
        <v>10352612.84</v>
      </c>
      <c r="D89" s="115">
        <f>SUM(D90:D101)</f>
        <v>4166</v>
      </c>
      <c r="E89" s="116">
        <f t="shared" ref="E89" si="30">SUM(E90:E101)</f>
        <v>-317496.09999999998</v>
      </c>
      <c r="F89" s="117">
        <f t="shared" ref="F89" si="31">SUM(F90:F101)</f>
        <v>-128</v>
      </c>
      <c r="G89" s="114">
        <f t="shared" ref="G89" si="32">SUM(G90:G101)</f>
        <v>10035116.74</v>
      </c>
      <c r="H89" s="115">
        <f t="shared" ref="H89" si="33">SUM(H90:H101)</f>
        <v>4038</v>
      </c>
    </row>
    <row r="90" spans="1:18" ht="11.25" customHeight="1" outlineLevel="2" x14ac:dyDescent="0.2">
      <c r="A90" s="94"/>
      <c r="B90" s="79" t="s">
        <v>138</v>
      </c>
      <c r="C90" s="118">
        <v>674376.84</v>
      </c>
      <c r="D90" s="119">
        <v>307</v>
      </c>
      <c r="E90" s="120">
        <v>0</v>
      </c>
      <c r="F90" s="121">
        <v>0</v>
      </c>
      <c r="G90" s="122">
        <f>C90+E90</f>
        <v>674376.84</v>
      </c>
      <c r="H90" s="123">
        <f>D90+F90</f>
        <v>307</v>
      </c>
    </row>
    <row r="91" spans="1:18" ht="11.25" customHeight="1" outlineLevel="2" x14ac:dyDescent="0.2">
      <c r="A91" s="94"/>
      <c r="B91" s="79" t="s">
        <v>139</v>
      </c>
      <c r="C91" s="118">
        <v>822185.72</v>
      </c>
      <c r="D91" s="119">
        <v>334</v>
      </c>
      <c r="E91" s="120">
        <v>0</v>
      </c>
      <c r="F91" s="121">
        <v>0</v>
      </c>
      <c r="G91" s="122">
        <f t="shared" ref="G91:G101" si="34">C91+E91</f>
        <v>822185.72</v>
      </c>
      <c r="H91" s="123">
        <f t="shared" ref="H91:H101" si="35">D91+F91</f>
        <v>334</v>
      </c>
    </row>
    <row r="92" spans="1:18" ht="11.25" customHeight="1" outlineLevel="2" x14ac:dyDescent="0.2">
      <c r="A92" s="94"/>
      <c r="B92" s="79" t="s">
        <v>140</v>
      </c>
      <c r="C92" s="118">
        <v>655094.43999999994</v>
      </c>
      <c r="D92" s="119">
        <v>306</v>
      </c>
      <c r="E92" s="120">
        <v>0</v>
      </c>
      <c r="F92" s="121">
        <v>0</v>
      </c>
      <c r="G92" s="122">
        <f t="shared" si="34"/>
        <v>655094.43999999994</v>
      </c>
      <c r="H92" s="123">
        <f t="shared" si="35"/>
        <v>306</v>
      </c>
    </row>
    <row r="93" spans="1:18" ht="11.25" customHeight="1" outlineLevel="2" x14ac:dyDescent="0.2">
      <c r="A93" s="94"/>
      <c r="B93" s="79" t="s">
        <v>141</v>
      </c>
      <c r="C93" s="118">
        <v>883662.12</v>
      </c>
      <c r="D93" s="119">
        <v>358</v>
      </c>
      <c r="E93" s="120">
        <v>0</v>
      </c>
      <c r="F93" s="121">
        <v>0</v>
      </c>
      <c r="G93" s="122">
        <f t="shared" si="34"/>
        <v>883662.12</v>
      </c>
      <c r="H93" s="123">
        <f t="shared" si="35"/>
        <v>358</v>
      </c>
    </row>
    <row r="94" spans="1:18" ht="11.25" customHeight="1" outlineLevel="2" x14ac:dyDescent="0.2">
      <c r="A94" s="94"/>
      <c r="B94" s="79" t="s">
        <v>142</v>
      </c>
      <c r="C94" s="118">
        <v>915620.82</v>
      </c>
      <c r="D94" s="119">
        <v>358</v>
      </c>
      <c r="E94" s="120">
        <v>-442.64</v>
      </c>
      <c r="F94" s="121">
        <v>0</v>
      </c>
      <c r="G94" s="122">
        <f t="shared" si="34"/>
        <v>915178.18</v>
      </c>
      <c r="H94" s="123">
        <f t="shared" si="35"/>
        <v>358</v>
      </c>
    </row>
    <row r="95" spans="1:18" s="73" customFormat="1" ht="11.25" customHeight="1" outlineLevel="2" x14ac:dyDescent="0.2">
      <c r="A95" s="94"/>
      <c r="B95" s="79" t="s">
        <v>143</v>
      </c>
      <c r="C95" s="118">
        <v>915620.82</v>
      </c>
      <c r="D95" s="119">
        <v>358</v>
      </c>
      <c r="E95" s="120">
        <v>-96916.98</v>
      </c>
      <c r="F95" s="121">
        <v>-39</v>
      </c>
      <c r="G95" s="122">
        <f t="shared" si="34"/>
        <v>818703.84</v>
      </c>
      <c r="H95" s="123">
        <f t="shared" si="35"/>
        <v>319</v>
      </c>
      <c r="I95" s="65"/>
      <c r="J95" s="65"/>
      <c r="K95" s="65"/>
      <c r="L95" s="65"/>
      <c r="M95" s="65"/>
      <c r="N95" s="65"/>
      <c r="O95" s="65"/>
      <c r="P95" s="65"/>
      <c r="Q95" s="65"/>
      <c r="R95" s="65"/>
    </row>
    <row r="96" spans="1:18" s="73" customFormat="1" ht="11.25" customHeight="1" outlineLevel="2" x14ac:dyDescent="0.2">
      <c r="A96" s="94"/>
      <c r="B96" s="79" t="s">
        <v>150</v>
      </c>
      <c r="C96" s="118">
        <v>915620.82</v>
      </c>
      <c r="D96" s="119">
        <v>358</v>
      </c>
      <c r="E96" s="120">
        <v>-189706.93</v>
      </c>
      <c r="F96" s="121">
        <v>-77</v>
      </c>
      <c r="G96" s="122">
        <f t="shared" si="34"/>
        <v>725913.89</v>
      </c>
      <c r="H96" s="123">
        <f t="shared" si="35"/>
        <v>281</v>
      </c>
      <c r="I96" s="65"/>
      <c r="J96" s="65"/>
      <c r="K96" s="65"/>
      <c r="L96" s="65"/>
      <c r="M96" s="65"/>
      <c r="N96" s="65"/>
      <c r="O96" s="65"/>
      <c r="P96" s="65"/>
      <c r="Q96" s="65"/>
      <c r="R96" s="65"/>
    </row>
    <row r="97" spans="1:18" s="73" customFormat="1" ht="11.25" customHeight="1" outlineLevel="2" x14ac:dyDescent="0.2">
      <c r="A97" s="94"/>
      <c r="B97" s="79" t="s">
        <v>144</v>
      </c>
      <c r="C97" s="118">
        <v>915620.82</v>
      </c>
      <c r="D97" s="119">
        <v>358</v>
      </c>
      <c r="E97" s="120">
        <v>-30429.55</v>
      </c>
      <c r="F97" s="121">
        <v>-12</v>
      </c>
      <c r="G97" s="122">
        <f t="shared" si="34"/>
        <v>885191.27</v>
      </c>
      <c r="H97" s="123">
        <f t="shared" si="35"/>
        <v>346</v>
      </c>
      <c r="I97" s="65"/>
      <c r="J97" s="65"/>
      <c r="K97" s="65"/>
      <c r="L97" s="65"/>
      <c r="M97" s="65"/>
      <c r="N97" s="65"/>
      <c r="O97" s="65"/>
      <c r="P97" s="65"/>
      <c r="Q97" s="65"/>
      <c r="R97" s="65"/>
    </row>
    <row r="98" spans="1:18" s="73" customFormat="1" ht="11.25" customHeight="1" outlineLevel="2" x14ac:dyDescent="0.2">
      <c r="A98" s="94"/>
      <c r="B98" s="79" t="s">
        <v>145</v>
      </c>
      <c r="C98" s="118">
        <v>915620.82</v>
      </c>
      <c r="D98" s="119">
        <v>358</v>
      </c>
      <c r="E98" s="120">
        <v>0</v>
      </c>
      <c r="F98" s="121">
        <v>0</v>
      </c>
      <c r="G98" s="122">
        <f t="shared" si="34"/>
        <v>915620.82</v>
      </c>
      <c r="H98" s="123">
        <f t="shared" si="35"/>
        <v>358</v>
      </c>
      <c r="I98" s="65"/>
      <c r="J98" s="65"/>
      <c r="K98" s="65"/>
      <c r="L98" s="65"/>
      <c r="M98" s="65"/>
      <c r="N98" s="65"/>
      <c r="O98" s="65"/>
      <c r="P98" s="65"/>
      <c r="Q98" s="65"/>
      <c r="R98" s="65"/>
    </row>
    <row r="99" spans="1:18" s="73" customFormat="1" ht="11.25" customHeight="1" outlineLevel="2" x14ac:dyDescent="0.2">
      <c r="A99" s="94"/>
      <c r="B99" s="79" t="s">
        <v>146</v>
      </c>
      <c r="C99" s="118">
        <v>915620.82</v>
      </c>
      <c r="D99" s="119">
        <v>358</v>
      </c>
      <c r="E99" s="120">
        <v>0</v>
      </c>
      <c r="F99" s="121">
        <v>0</v>
      </c>
      <c r="G99" s="122">
        <f t="shared" si="34"/>
        <v>915620.82</v>
      </c>
      <c r="H99" s="123">
        <f t="shared" si="35"/>
        <v>358</v>
      </c>
      <c r="I99" s="65"/>
      <c r="J99" s="65"/>
      <c r="K99" s="65"/>
      <c r="L99" s="65"/>
      <c r="M99" s="65"/>
      <c r="N99" s="65"/>
      <c r="O99" s="65"/>
      <c r="P99" s="65"/>
      <c r="Q99" s="65"/>
      <c r="R99" s="65"/>
    </row>
    <row r="100" spans="1:18" s="73" customFormat="1" ht="11.25" customHeight="1" outlineLevel="2" x14ac:dyDescent="0.2">
      <c r="A100" s="94"/>
      <c r="B100" s="79" t="s">
        <v>147</v>
      </c>
      <c r="C100" s="118">
        <v>915620.82</v>
      </c>
      <c r="D100" s="119">
        <v>358</v>
      </c>
      <c r="E100" s="120">
        <v>0</v>
      </c>
      <c r="F100" s="121">
        <v>0</v>
      </c>
      <c r="G100" s="122">
        <f t="shared" si="34"/>
        <v>915620.82</v>
      </c>
      <c r="H100" s="123">
        <f t="shared" si="35"/>
        <v>358</v>
      </c>
      <c r="I100" s="65"/>
      <c r="J100" s="65"/>
      <c r="K100" s="65"/>
      <c r="L100" s="65"/>
      <c r="M100" s="65"/>
      <c r="N100" s="65"/>
      <c r="O100" s="65"/>
      <c r="P100" s="65"/>
      <c r="Q100" s="65"/>
      <c r="R100" s="65"/>
    </row>
    <row r="101" spans="1:18" s="73" customFormat="1" ht="11.25" customHeight="1" outlineLevel="2" x14ac:dyDescent="0.2">
      <c r="A101" s="94"/>
      <c r="B101" s="79" t="s">
        <v>148</v>
      </c>
      <c r="C101" s="118">
        <v>907947.98</v>
      </c>
      <c r="D101" s="119">
        <v>355</v>
      </c>
      <c r="E101" s="120">
        <v>0</v>
      </c>
      <c r="F101" s="121">
        <v>0</v>
      </c>
      <c r="G101" s="122">
        <f t="shared" si="34"/>
        <v>907947.98</v>
      </c>
      <c r="H101" s="123">
        <f t="shared" si="35"/>
        <v>355</v>
      </c>
      <c r="I101" s="65"/>
      <c r="J101" s="65"/>
      <c r="K101" s="65"/>
      <c r="L101" s="65"/>
      <c r="M101" s="65"/>
      <c r="N101" s="65"/>
      <c r="O101" s="65"/>
      <c r="P101" s="65"/>
      <c r="Q101" s="65"/>
      <c r="R101" s="65"/>
    </row>
    <row r="102" spans="1:18" s="73" customFormat="1" ht="11.25" customHeight="1" x14ac:dyDescent="0.2">
      <c r="A102" s="72" t="s">
        <v>205</v>
      </c>
      <c r="B102" s="181" t="s">
        <v>206</v>
      </c>
      <c r="C102" s="182"/>
      <c r="D102" s="182"/>
      <c r="E102" s="182"/>
      <c r="F102" s="182"/>
      <c r="G102" s="182"/>
      <c r="H102" s="183"/>
      <c r="I102" s="65"/>
      <c r="J102" s="65"/>
      <c r="K102" s="65"/>
      <c r="L102" s="65"/>
      <c r="M102" s="65"/>
      <c r="N102" s="65"/>
      <c r="O102" s="65"/>
      <c r="P102" s="65"/>
      <c r="Q102" s="65"/>
      <c r="R102" s="65"/>
    </row>
    <row r="103" spans="1:18" s="73" customFormat="1" ht="11.25" customHeight="1" outlineLevel="1" x14ac:dyDescent="0.2">
      <c r="A103" s="74"/>
      <c r="B103" s="75" t="s">
        <v>200</v>
      </c>
      <c r="C103" s="114">
        <f>SUM(C104:C115)</f>
        <v>9980929.3599999994</v>
      </c>
      <c r="D103" s="115">
        <f>SUM(D104:D115)</f>
        <v>3920</v>
      </c>
      <c r="E103" s="116">
        <f t="shared" ref="E103" si="36">SUM(E104:E115)</f>
        <v>627315.18999999994</v>
      </c>
      <c r="F103" s="117">
        <f t="shared" ref="F103" si="37">SUM(F104:F115)</f>
        <v>246</v>
      </c>
      <c r="G103" s="114">
        <f t="shared" ref="G103" si="38">SUM(G104:G115)</f>
        <v>10608244.550000001</v>
      </c>
      <c r="H103" s="115">
        <f t="shared" ref="H103" si="39">SUM(H104:H115)</f>
        <v>4166</v>
      </c>
      <c r="I103" s="65"/>
      <c r="J103" s="65"/>
      <c r="K103" s="65"/>
      <c r="L103" s="65"/>
      <c r="M103" s="65"/>
      <c r="N103" s="65"/>
      <c r="O103" s="65"/>
      <c r="P103" s="65"/>
      <c r="Q103" s="65"/>
      <c r="R103" s="65"/>
    </row>
    <row r="104" spans="1:18" s="73" customFormat="1" ht="11.25" customHeight="1" outlineLevel="2" x14ac:dyDescent="0.2">
      <c r="A104" s="94"/>
      <c r="B104" s="79" t="s">
        <v>138</v>
      </c>
      <c r="C104" s="118">
        <v>498653.28</v>
      </c>
      <c r="D104" s="119">
        <v>193</v>
      </c>
      <c r="E104" s="120">
        <v>0</v>
      </c>
      <c r="F104" s="121">
        <v>0</v>
      </c>
      <c r="G104" s="122">
        <f>C104+E104</f>
        <v>498653.28</v>
      </c>
      <c r="H104" s="123">
        <f>D104+F104</f>
        <v>193</v>
      </c>
      <c r="I104" s="65"/>
      <c r="J104" s="65"/>
      <c r="K104" s="65"/>
      <c r="L104" s="65"/>
      <c r="M104" s="65"/>
      <c r="N104" s="65"/>
      <c r="O104" s="65"/>
      <c r="P104" s="65"/>
      <c r="Q104" s="65"/>
      <c r="R104" s="65"/>
    </row>
    <row r="105" spans="1:18" s="73" customFormat="1" ht="11.25" customHeight="1" outlineLevel="2" x14ac:dyDescent="0.2">
      <c r="A105" s="94"/>
      <c r="B105" s="79" t="s">
        <v>139</v>
      </c>
      <c r="C105" s="118">
        <v>785034.27</v>
      </c>
      <c r="D105" s="119">
        <v>298</v>
      </c>
      <c r="E105" s="120">
        <v>0</v>
      </c>
      <c r="F105" s="121">
        <v>0</v>
      </c>
      <c r="G105" s="122">
        <f t="shared" ref="G105:G115" si="40">C105+E105</f>
        <v>785034.27</v>
      </c>
      <c r="H105" s="123">
        <f t="shared" ref="H105:H115" si="41">D105+F105</f>
        <v>298</v>
      </c>
      <c r="I105" s="65"/>
      <c r="J105" s="65"/>
      <c r="K105" s="65"/>
      <c r="L105" s="65"/>
      <c r="M105" s="65"/>
      <c r="N105" s="65"/>
      <c r="O105" s="65"/>
      <c r="P105" s="65"/>
      <c r="Q105" s="65"/>
      <c r="R105" s="65"/>
    </row>
    <row r="106" spans="1:18" s="73" customFormat="1" ht="11.25" customHeight="1" outlineLevel="2" x14ac:dyDescent="0.2">
      <c r="A106" s="94"/>
      <c r="B106" s="79" t="s">
        <v>140</v>
      </c>
      <c r="C106" s="118">
        <v>1026199.12</v>
      </c>
      <c r="D106" s="119">
        <v>395</v>
      </c>
      <c r="E106" s="120">
        <v>0</v>
      </c>
      <c r="F106" s="121">
        <v>0</v>
      </c>
      <c r="G106" s="122">
        <f t="shared" si="40"/>
        <v>1026199.12</v>
      </c>
      <c r="H106" s="123">
        <f t="shared" si="41"/>
        <v>395</v>
      </c>
      <c r="I106" s="65"/>
      <c r="J106" s="65"/>
      <c r="K106" s="65"/>
      <c r="L106" s="65"/>
      <c r="M106" s="65"/>
      <c r="N106" s="65"/>
      <c r="O106" s="65"/>
      <c r="P106" s="65"/>
      <c r="Q106" s="65"/>
      <c r="R106" s="65"/>
    </row>
    <row r="107" spans="1:18" s="73" customFormat="1" ht="11.25" customHeight="1" outlineLevel="2" x14ac:dyDescent="0.2">
      <c r="A107" s="94"/>
      <c r="B107" s="79" t="s">
        <v>141</v>
      </c>
      <c r="C107" s="118">
        <v>590805.63</v>
      </c>
      <c r="D107" s="119">
        <v>231</v>
      </c>
      <c r="E107" s="120">
        <v>0</v>
      </c>
      <c r="F107" s="121">
        <v>0</v>
      </c>
      <c r="G107" s="122">
        <f t="shared" si="40"/>
        <v>590805.63</v>
      </c>
      <c r="H107" s="123">
        <f t="shared" si="41"/>
        <v>231</v>
      </c>
      <c r="I107" s="65"/>
      <c r="J107" s="65"/>
      <c r="K107" s="65"/>
      <c r="L107" s="65"/>
      <c r="M107" s="65"/>
      <c r="N107" s="65"/>
      <c r="O107" s="65"/>
      <c r="P107" s="65"/>
      <c r="Q107" s="65"/>
      <c r="R107" s="65"/>
    </row>
    <row r="108" spans="1:18" s="73" customFormat="1" ht="11.25" customHeight="1" outlineLevel="2" x14ac:dyDescent="0.2">
      <c r="A108" s="94"/>
      <c r="B108" s="79" t="s">
        <v>142</v>
      </c>
      <c r="C108" s="118">
        <v>590805.63</v>
      </c>
      <c r="D108" s="119">
        <v>231</v>
      </c>
      <c r="E108" s="120">
        <v>0</v>
      </c>
      <c r="F108" s="121">
        <v>0</v>
      </c>
      <c r="G108" s="122">
        <f t="shared" si="40"/>
        <v>590805.63</v>
      </c>
      <c r="H108" s="123">
        <f t="shared" si="41"/>
        <v>231</v>
      </c>
      <c r="I108" s="65"/>
      <c r="J108" s="65"/>
      <c r="K108" s="65"/>
      <c r="L108" s="65"/>
      <c r="M108" s="65"/>
      <c r="N108" s="65"/>
      <c r="O108" s="65"/>
      <c r="P108" s="65"/>
      <c r="Q108" s="65"/>
      <c r="R108" s="65"/>
    </row>
    <row r="109" spans="1:18" s="73" customFormat="1" ht="11.25" customHeight="1" outlineLevel="2" x14ac:dyDescent="0.2">
      <c r="A109" s="94"/>
      <c r="B109" s="79" t="s">
        <v>143</v>
      </c>
      <c r="C109" s="118">
        <v>590805.63</v>
      </c>
      <c r="D109" s="119">
        <v>231</v>
      </c>
      <c r="E109" s="120">
        <v>0</v>
      </c>
      <c r="F109" s="121">
        <v>0</v>
      </c>
      <c r="G109" s="122">
        <f t="shared" si="40"/>
        <v>590805.63</v>
      </c>
      <c r="H109" s="123">
        <f t="shared" si="41"/>
        <v>231</v>
      </c>
      <c r="I109" s="65"/>
      <c r="J109" s="65"/>
      <c r="K109" s="65"/>
      <c r="L109" s="65"/>
      <c r="M109" s="65"/>
      <c r="N109" s="65"/>
      <c r="O109" s="65"/>
      <c r="P109" s="65"/>
      <c r="Q109" s="65"/>
      <c r="R109" s="65"/>
    </row>
    <row r="110" spans="1:18" s="73" customFormat="1" ht="11.25" customHeight="1" outlineLevel="2" x14ac:dyDescent="0.2">
      <c r="A110" s="94"/>
      <c r="B110" s="79" t="s">
        <v>150</v>
      </c>
      <c r="C110" s="118">
        <v>2959943.21</v>
      </c>
      <c r="D110" s="124">
        <v>1192</v>
      </c>
      <c r="E110" s="120">
        <v>0</v>
      </c>
      <c r="F110" s="121">
        <v>0</v>
      </c>
      <c r="G110" s="122">
        <f t="shared" si="40"/>
        <v>2959943.21</v>
      </c>
      <c r="H110" s="123">
        <f t="shared" si="41"/>
        <v>1192</v>
      </c>
      <c r="I110" s="65"/>
      <c r="J110" s="65"/>
      <c r="K110" s="65"/>
      <c r="L110" s="65"/>
      <c r="M110" s="65"/>
      <c r="N110" s="65"/>
      <c r="O110" s="65"/>
      <c r="P110" s="65"/>
      <c r="Q110" s="65"/>
      <c r="R110" s="65"/>
    </row>
    <row r="111" spans="1:18" s="73" customFormat="1" ht="11.25" customHeight="1" outlineLevel="2" x14ac:dyDescent="0.2">
      <c r="A111" s="94"/>
      <c r="B111" s="79" t="s">
        <v>144</v>
      </c>
      <c r="C111" s="118">
        <v>590805.63</v>
      </c>
      <c r="D111" s="119">
        <v>231</v>
      </c>
      <c r="E111" s="120">
        <v>627315.18999999994</v>
      </c>
      <c r="F111" s="121">
        <v>246</v>
      </c>
      <c r="G111" s="122">
        <f t="shared" si="40"/>
        <v>1218120.82</v>
      </c>
      <c r="H111" s="123">
        <f t="shared" si="41"/>
        <v>477</v>
      </c>
      <c r="I111" s="65"/>
      <c r="J111" s="65"/>
      <c r="K111" s="65"/>
      <c r="L111" s="65"/>
      <c r="M111" s="65"/>
      <c r="N111" s="65"/>
      <c r="O111" s="65"/>
      <c r="P111" s="65"/>
      <c r="Q111" s="65"/>
      <c r="R111" s="65"/>
    </row>
    <row r="112" spans="1:18" s="73" customFormat="1" ht="11.25" customHeight="1" outlineLevel="2" x14ac:dyDescent="0.2">
      <c r="A112" s="94"/>
      <c r="B112" s="79" t="s">
        <v>145</v>
      </c>
      <c r="C112" s="118">
        <v>590805.63</v>
      </c>
      <c r="D112" s="119">
        <v>231</v>
      </c>
      <c r="E112" s="120">
        <v>0</v>
      </c>
      <c r="F112" s="121">
        <v>0</v>
      </c>
      <c r="G112" s="122">
        <f t="shared" si="40"/>
        <v>590805.63</v>
      </c>
      <c r="H112" s="123">
        <f t="shared" si="41"/>
        <v>231</v>
      </c>
      <c r="I112" s="65"/>
      <c r="J112" s="65"/>
      <c r="K112" s="65"/>
      <c r="L112" s="65"/>
      <c r="M112" s="65"/>
      <c r="N112" s="65"/>
      <c r="O112" s="65"/>
      <c r="P112" s="65"/>
      <c r="Q112" s="65"/>
      <c r="R112" s="65"/>
    </row>
    <row r="113" spans="1:18" s="73" customFormat="1" ht="11.25" customHeight="1" outlineLevel="2" x14ac:dyDescent="0.2">
      <c r="A113" s="94"/>
      <c r="B113" s="79" t="s">
        <v>146</v>
      </c>
      <c r="C113" s="118">
        <v>590805.63</v>
      </c>
      <c r="D113" s="119">
        <v>231</v>
      </c>
      <c r="E113" s="120">
        <v>0</v>
      </c>
      <c r="F113" s="121">
        <v>0</v>
      </c>
      <c r="G113" s="122">
        <f t="shared" si="40"/>
        <v>590805.63</v>
      </c>
      <c r="H113" s="123">
        <f t="shared" si="41"/>
        <v>231</v>
      </c>
      <c r="I113" s="65"/>
      <c r="J113" s="65"/>
      <c r="K113" s="65"/>
      <c r="L113" s="65"/>
      <c r="M113" s="65"/>
      <c r="N113" s="65"/>
      <c r="O113" s="65"/>
      <c r="P113" s="65"/>
      <c r="Q113" s="65"/>
      <c r="R113" s="65"/>
    </row>
    <row r="114" spans="1:18" s="73" customFormat="1" ht="11.25" customHeight="1" outlineLevel="2" x14ac:dyDescent="0.2">
      <c r="A114" s="94"/>
      <c r="B114" s="79" t="s">
        <v>147</v>
      </c>
      <c r="C114" s="118">
        <v>590805.63</v>
      </c>
      <c r="D114" s="119">
        <v>231</v>
      </c>
      <c r="E114" s="120">
        <v>0</v>
      </c>
      <c r="F114" s="121">
        <v>0</v>
      </c>
      <c r="G114" s="122">
        <f t="shared" si="40"/>
        <v>590805.63</v>
      </c>
      <c r="H114" s="123">
        <f t="shared" si="41"/>
        <v>231</v>
      </c>
      <c r="I114" s="65"/>
      <c r="J114" s="65"/>
      <c r="K114" s="65"/>
      <c r="L114" s="65"/>
      <c r="M114" s="65"/>
      <c r="N114" s="65"/>
      <c r="O114" s="65"/>
      <c r="P114" s="65"/>
      <c r="Q114" s="65"/>
      <c r="R114" s="65"/>
    </row>
    <row r="115" spans="1:18" s="73" customFormat="1" ht="11.25" customHeight="1" outlineLevel="2" x14ac:dyDescent="0.2">
      <c r="A115" s="94"/>
      <c r="B115" s="79" t="s">
        <v>148</v>
      </c>
      <c r="C115" s="118">
        <v>575460.06999999995</v>
      </c>
      <c r="D115" s="119">
        <v>225</v>
      </c>
      <c r="E115" s="120">
        <v>0</v>
      </c>
      <c r="F115" s="121">
        <v>0</v>
      </c>
      <c r="G115" s="122">
        <f t="shared" si="40"/>
        <v>575460.06999999995</v>
      </c>
      <c r="H115" s="123">
        <f t="shared" si="41"/>
        <v>225</v>
      </c>
      <c r="I115" s="65"/>
      <c r="J115" s="65"/>
      <c r="K115" s="65"/>
      <c r="L115" s="65"/>
      <c r="M115" s="65"/>
      <c r="N115" s="65"/>
      <c r="O115" s="65"/>
      <c r="P115" s="65"/>
      <c r="Q115" s="65"/>
      <c r="R115" s="65"/>
    </row>
    <row r="116" spans="1:18" s="73" customFormat="1" ht="11.25" customHeight="1" x14ac:dyDescent="0.2">
      <c r="A116" s="72" t="s">
        <v>152</v>
      </c>
      <c r="B116" s="181" t="s">
        <v>3</v>
      </c>
      <c r="C116" s="182"/>
      <c r="D116" s="182"/>
      <c r="E116" s="182"/>
      <c r="F116" s="182"/>
      <c r="G116" s="182"/>
      <c r="H116" s="183"/>
      <c r="I116" s="65"/>
      <c r="J116" s="65"/>
      <c r="K116" s="65"/>
      <c r="L116" s="65"/>
      <c r="M116" s="65"/>
      <c r="N116" s="65"/>
      <c r="O116" s="65"/>
      <c r="P116" s="65"/>
      <c r="Q116" s="65"/>
      <c r="R116" s="65"/>
    </row>
    <row r="117" spans="1:18" s="73" customFormat="1" ht="11.25" customHeight="1" outlineLevel="1" x14ac:dyDescent="0.2">
      <c r="A117" s="74"/>
      <c r="B117" s="75" t="s">
        <v>200</v>
      </c>
      <c r="C117" s="114">
        <f>SUM(C118:C129)</f>
        <v>8199100.0099999998</v>
      </c>
      <c r="D117" s="115">
        <f>SUM(D118:D129)</f>
        <v>3861</v>
      </c>
      <c r="E117" s="116">
        <f t="shared" ref="E117" si="42">SUM(E118:E129)</f>
        <v>-371617.87</v>
      </c>
      <c r="F117" s="117">
        <f t="shared" ref="F117" si="43">SUM(F118:F129)</f>
        <v>-175</v>
      </c>
      <c r="G117" s="114">
        <f t="shared" ref="G117" si="44">SUM(G118:G129)</f>
        <v>7827482.1399999997</v>
      </c>
      <c r="H117" s="115">
        <f t="shared" ref="H117" si="45">SUM(H118:H129)</f>
        <v>3686</v>
      </c>
      <c r="I117" s="65"/>
      <c r="J117" s="65"/>
      <c r="K117" s="65"/>
      <c r="L117" s="65"/>
      <c r="M117" s="65"/>
      <c r="N117" s="65"/>
      <c r="O117" s="65"/>
      <c r="P117" s="65"/>
      <c r="Q117" s="65"/>
      <c r="R117" s="65"/>
    </row>
    <row r="118" spans="1:18" s="73" customFormat="1" ht="11.25" customHeight="1" outlineLevel="2" x14ac:dyDescent="0.2">
      <c r="A118" s="94"/>
      <c r="B118" s="79" t="s">
        <v>138</v>
      </c>
      <c r="C118" s="118">
        <v>456806.9</v>
      </c>
      <c r="D118" s="119">
        <v>213</v>
      </c>
      <c r="E118" s="120">
        <v>0</v>
      </c>
      <c r="F118" s="121">
        <v>0</v>
      </c>
      <c r="G118" s="122">
        <f>C118+E118</f>
        <v>456806.9</v>
      </c>
      <c r="H118" s="123">
        <f>D118+F118</f>
        <v>213</v>
      </c>
      <c r="I118" s="65"/>
      <c r="J118" s="65"/>
      <c r="K118" s="65"/>
      <c r="L118" s="65"/>
      <c r="M118" s="65"/>
      <c r="N118" s="65"/>
      <c r="O118" s="65"/>
      <c r="P118" s="65"/>
      <c r="Q118" s="65"/>
      <c r="R118" s="65"/>
    </row>
    <row r="119" spans="1:18" s="73" customFormat="1" ht="11.25" customHeight="1" outlineLevel="2" x14ac:dyDescent="0.2">
      <c r="A119" s="94"/>
      <c r="B119" s="79" t="s">
        <v>139</v>
      </c>
      <c r="C119" s="118">
        <v>365628.66</v>
      </c>
      <c r="D119" s="119">
        <v>176</v>
      </c>
      <c r="E119" s="120">
        <v>0</v>
      </c>
      <c r="F119" s="121">
        <v>0</v>
      </c>
      <c r="G119" s="122">
        <f t="shared" ref="G119:G129" si="46">C119+E119</f>
        <v>365628.66</v>
      </c>
      <c r="H119" s="123">
        <f t="shared" ref="H119:H129" si="47">D119+F119</f>
        <v>176</v>
      </c>
      <c r="I119" s="65"/>
      <c r="J119" s="65"/>
      <c r="K119" s="65"/>
      <c r="L119" s="65"/>
      <c r="M119" s="65"/>
      <c r="N119" s="65"/>
      <c r="O119" s="65"/>
      <c r="P119" s="65"/>
      <c r="Q119" s="65"/>
      <c r="R119" s="65"/>
    </row>
    <row r="120" spans="1:18" s="73" customFormat="1" ht="11.25" customHeight="1" outlineLevel="2" x14ac:dyDescent="0.2">
      <c r="A120" s="94"/>
      <c r="B120" s="79" t="s">
        <v>140</v>
      </c>
      <c r="C120" s="118">
        <v>661320.05000000005</v>
      </c>
      <c r="D120" s="119">
        <v>367</v>
      </c>
      <c r="E120" s="120">
        <v>0</v>
      </c>
      <c r="F120" s="121">
        <v>0</v>
      </c>
      <c r="G120" s="122">
        <f t="shared" si="46"/>
        <v>661320.05000000005</v>
      </c>
      <c r="H120" s="123">
        <f t="shared" si="47"/>
        <v>367</v>
      </c>
      <c r="I120" s="65"/>
      <c r="J120" s="65"/>
      <c r="K120" s="65"/>
      <c r="L120" s="65"/>
      <c r="M120" s="65"/>
      <c r="N120" s="65"/>
      <c r="O120" s="65"/>
      <c r="P120" s="65"/>
      <c r="Q120" s="65"/>
      <c r="R120" s="65"/>
    </row>
    <row r="121" spans="1:18" s="73" customFormat="1" ht="11.25" customHeight="1" outlineLevel="2" x14ac:dyDescent="0.2">
      <c r="A121" s="94"/>
      <c r="B121" s="79" t="s">
        <v>141</v>
      </c>
      <c r="C121" s="118">
        <v>550917.31000000006</v>
      </c>
      <c r="D121" s="119">
        <v>337</v>
      </c>
      <c r="E121" s="120">
        <v>0</v>
      </c>
      <c r="F121" s="121">
        <v>0</v>
      </c>
      <c r="G121" s="122">
        <f t="shared" si="46"/>
        <v>550917.31000000006</v>
      </c>
      <c r="H121" s="123">
        <f t="shared" si="47"/>
        <v>337</v>
      </c>
      <c r="I121" s="65"/>
      <c r="J121" s="65"/>
      <c r="K121" s="65"/>
      <c r="L121" s="65"/>
      <c r="M121" s="65"/>
      <c r="N121" s="65"/>
      <c r="O121" s="65"/>
      <c r="P121" s="65"/>
      <c r="Q121" s="65"/>
      <c r="R121" s="65"/>
    </row>
    <row r="122" spans="1:18" s="73" customFormat="1" ht="11.25" customHeight="1" outlineLevel="2" x14ac:dyDescent="0.2">
      <c r="A122" s="94"/>
      <c r="B122" s="79" t="s">
        <v>142</v>
      </c>
      <c r="C122" s="118">
        <v>527342.02</v>
      </c>
      <c r="D122" s="119">
        <v>339</v>
      </c>
      <c r="E122" s="120">
        <v>0</v>
      </c>
      <c r="F122" s="121">
        <v>0</v>
      </c>
      <c r="G122" s="122">
        <f t="shared" si="46"/>
        <v>527342.02</v>
      </c>
      <c r="H122" s="123">
        <f t="shared" si="47"/>
        <v>339</v>
      </c>
      <c r="I122" s="65"/>
      <c r="J122" s="65"/>
      <c r="K122" s="65"/>
      <c r="L122" s="65"/>
      <c r="M122" s="65"/>
      <c r="N122" s="65"/>
      <c r="O122" s="65"/>
      <c r="P122" s="65"/>
      <c r="Q122" s="65"/>
      <c r="R122" s="65"/>
    </row>
    <row r="123" spans="1:18" s="73" customFormat="1" ht="11.25" customHeight="1" outlineLevel="2" x14ac:dyDescent="0.2">
      <c r="A123" s="94"/>
      <c r="B123" s="79" t="s">
        <v>143</v>
      </c>
      <c r="C123" s="118">
        <v>636731.41</v>
      </c>
      <c r="D123" s="119">
        <v>339</v>
      </c>
      <c r="E123" s="120">
        <v>0</v>
      </c>
      <c r="F123" s="121">
        <v>0</v>
      </c>
      <c r="G123" s="122">
        <f t="shared" si="46"/>
        <v>636731.41</v>
      </c>
      <c r="H123" s="123">
        <f t="shared" si="47"/>
        <v>339</v>
      </c>
      <c r="I123" s="65"/>
      <c r="J123" s="65"/>
      <c r="K123" s="65"/>
      <c r="L123" s="65"/>
      <c r="M123" s="65"/>
      <c r="N123" s="65"/>
      <c r="O123" s="65"/>
      <c r="P123" s="65"/>
      <c r="Q123" s="65"/>
      <c r="R123" s="65"/>
    </row>
    <row r="124" spans="1:18" s="73" customFormat="1" ht="11.25" customHeight="1" outlineLevel="2" x14ac:dyDescent="0.2">
      <c r="A124" s="94"/>
      <c r="B124" s="79" t="s">
        <v>150</v>
      </c>
      <c r="C124" s="118">
        <v>524553.66</v>
      </c>
      <c r="D124" s="119">
        <v>340</v>
      </c>
      <c r="E124" s="120">
        <v>0</v>
      </c>
      <c r="F124" s="121">
        <v>0</v>
      </c>
      <c r="G124" s="122">
        <f t="shared" si="46"/>
        <v>524553.66</v>
      </c>
      <c r="H124" s="123">
        <f t="shared" si="47"/>
        <v>340</v>
      </c>
      <c r="I124" s="65"/>
      <c r="J124" s="65"/>
      <c r="K124" s="65"/>
      <c r="L124" s="65"/>
      <c r="M124" s="65"/>
      <c r="N124" s="65"/>
      <c r="O124" s="65"/>
      <c r="P124" s="65"/>
      <c r="Q124" s="65"/>
      <c r="R124" s="65"/>
    </row>
    <row r="125" spans="1:18" s="73" customFormat="1" ht="11.25" customHeight="1" outlineLevel="2" x14ac:dyDescent="0.2">
      <c r="A125" s="94"/>
      <c r="B125" s="79" t="s">
        <v>144</v>
      </c>
      <c r="C125" s="118">
        <v>895160</v>
      </c>
      <c r="D125" s="119">
        <v>350</v>
      </c>
      <c r="E125" s="120">
        <v>-371617.87</v>
      </c>
      <c r="F125" s="121">
        <v>-175</v>
      </c>
      <c r="G125" s="122">
        <f t="shared" si="46"/>
        <v>523542.13</v>
      </c>
      <c r="H125" s="123">
        <f t="shared" si="47"/>
        <v>175</v>
      </c>
      <c r="I125" s="65"/>
      <c r="J125" s="65"/>
      <c r="K125" s="65"/>
      <c r="L125" s="65"/>
      <c r="M125" s="65"/>
      <c r="N125" s="65"/>
      <c r="O125" s="65"/>
      <c r="P125" s="65"/>
      <c r="Q125" s="65"/>
      <c r="R125" s="65"/>
    </row>
    <row r="126" spans="1:18" s="73" customFormat="1" ht="11.25" customHeight="1" outlineLevel="2" x14ac:dyDescent="0.2">
      <c r="A126" s="94"/>
      <c r="B126" s="79" t="s">
        <v>145</v>
      </c>
      <c r="C126" s="118">
        <v>895160</v>
      </c>
      <c r="D126" s="119">
        <v>350</v>
      </c>
      <c r="E126" s="120">
        <v>0</v>
      </c>
      <c r="F126" s="121">
        <v>0</v>
      </c>
      <c r="G126" s="122">
        <f t="shared" si="46"/>
        <v>895160</v>
      </c>
      <c r="H126" s="123">
        <f t="shared" si="47"/>
        <v>350</v>
      </c>
      <c r="I126" s="65"/>
      <c r="J126" s="65"/>
      <c r="K126" s="65"/>
      <c r="L126" s="65"/>
      <c r="M126" s="65"/>
      <c r="N126" s="65"/>
      <c r="O126" s="65"/>
      <c r="P126" s="65"/>
      <c r="Q126" s="65"/>
      <c r="R126" s="65"/>
    </row>
    <row r="127" spans="1:18" s="73" customFormat="1" ht="11.25" customHeight="1" outlineLevel="2" x14ac:dyDescent="0.2">
      <c r="A127" s="94"/>
      <c r="B127" s="79" t="s">
        <v>146</v>
      </c>
      <c r="C127" s="118">
        <v>895160</v>
      </c>
      <c r="D127" s="119">
        <v>350</v>
      </c>
      <c r="E127" s="120">
        <v>0</v>
      </c>
      <c r="F127" s="121">
        <v>0</v>
      </c>
      <c r="G127" s="122">
        <f t="shared" si="46"/>
        <v>895160</v>
      </c>
      <c r="H127" s="123">
        <f t="shared" si="47"/>
        <v>350</v>
      </c>
      <c r="I127" s="65"/>
      <c r="J127" s="65"/>
      <c r="K127" s="65"/>
      <c r="L127" s="65"/>
      <c r="M127" s="65"/>
      <c r="N127" s="65"/>
      <c r="O127" s="65"/>
      <c r="P127" s="65"/>
      <c r="Q127" s="65"/>
      <c r="R127" s="65"/>
    </row>
    <row r="128" spans="1:18" s="73" customFormat="1" ht="11.25" customHeight="1" outlineLevel="2" x14ac:dyDescent="0.2">
      <c r="A128" s="94"/>
      <c r="B128" s="79" t="s">
        <v>147</v>
      </c>
      <c r="C128" s="118">
        <v>895160</v>
      </c>
      <c r="D128" s="119">
        <v>350</v>
      </c>
      <c r="E128" s="120">
        <v>0</v>
      </c>
      <c r="F128" s="121">
        <v>0</v>
      </c>
      <c r="G128" s="122">
        <f t="shared" si="46"/>
        <v>895160</v>
      </c>
      <c r="H128" s="123">
        <f t="shared" si="47"/>
        <v>350</v>
      </c>
      <c r="I128" s="65"/>
      <c r="J128" s="65"/>
      <c r="K128" s="65"/>
      <c r="L128" s="65"/>
      <c r="M128" s="65"/>
      <c r="N128" s="65"/>
      <c r="O128" s="65"/>
      <c r="P128" s="65"/>
      <c r="Q128" s="65"/>
      <c r="R128" s="65"/>
    </row>
    <row r="129" spans="1:18" s="73" customFormat="1" ht="11.25" customHeight="1" outlineLevel="2" x14ac:dyDescent="0.2">
      <c r="A129" s="94"/>
      <c r="B129" s="79" t="s">
        <v>148</v>
      </c>
      <c r="C129" s="118">
        <v>895160</v>
      </c>
      <c r="D129" s="119">
        <v>350</v>
      </c>
      <c r="E129" s="120">
        <v>0</v>
      </c>
      <c r="F129" s="121">
        <v>0</v>
      </c>
      <c r="G129" s="122">
        <f t="shared" si="46"/>
        <v>895160</v>
      </c>
      <c r="H129" s="123">
        <f t="shared" si="47"/>
        <v>350</v>
      </c>
      <c r="I129" s="65"/>
      <c r="J129" s="65"/>
      <c r="K129" s="65"/>
      <c r="L129" s="65"/>
      <c r="M129" s="65"/>
      <c r="N129" s="65"/>
      <c r="O129" s="65"/>
      <c r="P129" s="65"/>
      <c r="Q129" s="65"/>
      <c r="R129" s="65"/>
    </row>
    <row r="130" spans="1:18" s="73" customFormat="1" ht="11.25" customHeight="1" x14ac:dyDescent="0.2">
      <c r="A130" s="185" t="s">
        <v>208</v>
      </c>
      <c r="B130" s="185"/>
      <c r="C130" s="125"/>
      <c r="D130" s="126"/>
      <c r="E130" s="127">
        <f>E117+E103+E89+E75+E62+E48+E34+E20+E6</f>
        <v>1803209.89</v>
      </c>
      <c r="F130" s="128">
        <f>F117+F103+F89+F75+F62+F48+F34+F20+F6</f>
        <v>632</v>
      </c>
      <c r="G130" s="129"/>
      <c r="H130" s="129"/>
      <c r="I130" s="65"/>
      <c r="J130" s="65"/>
      <c r="K130" s="65"/>
      <c r="L130" s="65"/>
      <c r="M130" s="65"/>
      <c r="N130" s="65"/>
      <c r="O130" s="65"/>
      <c r="P130" s="65"/>
      <c r="Q130" s="65"/>
      <c r="R130" s="65"/>
    </row>
  </sheetData>
  <mergeCells count="17">
    <mergeCell ref="B88:H88"/>
    <mergeCell ref="B74:H74"/>
    <mergeCell ref="B61:H61"/>
    <mergeCell ref="B47:H47"/>
    <mergeCell ref="A130:B130"/>
    <mergeCell ref="F1:H1"/>
    <mergeCell ref="A2:H2"/>
    <mergeCell ref="A3:A4"/>
    <mergeCell ref="B3:B4"/>
    <mergeCell ref="C3:D3"/>
    <mergeCell ref="E3:F3"/>
    <mergeCell ref="G3:H3"/>
    <mergeCell ref="B33:H33"/>
    <mergeCell ref="B19:H19"/>
    <mergeCell ref="B5:H5"/>
    <mergeCell ref="B116:H116"/>
    <mergeCell ref="B102:H102"/>
  </mergeCells>
  <pageMargins left="0.39370078740157477" right="0.39370078740157477" top="0.39370078740157477" bottom="0.39370078740157477" header="0" footer="0"/>
  <pageSetup paperSize="9" scale="97" fitToWidth="0" fitToHeight="0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BreakPreview" zoomScale="110" zoomScaleNormal="100" zoomScaleSheetLayoutView="110" workbookViewId="0">
      <pane xSplit="2" ySplit="4" topLeftCell="C137" activePane="bottomRight" state="frozen"/>
      <selection pane="topRight" activeCell="C1" sqref="C1"/>
      <selection pane="bottomLeft" activeCell="A5" sqref="A5"/>
      <selection pane="bottomRight" activeCell="D161" sqref="D161"/>
    </sheetView>
  </sheetViews>
  <sheetFormatPr defaultColWidth="10.6640625" defaultRowHeight="11.25" outlineLevelRow="2" x14ac:dyDescent="0.2"/>
  <cols>
    <col min="1" max="1" width="10.6640625" style="60"/>
    <col min="2" max="2" width="21.83203125" style="60" customWidth="1"/>
    <col min="3" max="3" width="14.5" style="60" customWidth="1"/>
    <col min="4" max="4" width="12.1640625" style="60" customWidth="1"/>
    <col min="5" max="5" width="15.6640625" style="61" customWidth="1"/>
    <col min="6" max="6" width="11.6640625" style="60" customWidth="1"/>
    <col min="7" max="7" width="15.6640625" style="61" customWidth="1"/>
    <col min="8" max="8" width="12.6640625" style="60" customWidth="1"/>
    <col min="9" max="16384" width="10.6640625" style="25"/>
  </cols>
  <sheetData>
    <row r="1" spans="1:8" s="65" customFormat="1" ht="41.25" customHeight="1" x14ac:dyDescent="0.2">
      <c r="A1" s="10"/>
      <c r="B1" s="10"/>
      <c r="C1" s="13"/>
      <c r="D1" s="14"/>
      <c r="E1" s="15"/>
      <c r="F1" s="189" t="s">
        <v>280</v>
      </c>
      <c r="G1" s="189"/>
      <c r="H1" s="189"/>
    </row>
    <row r="2" spans="1:8" s="65" customFormat="1" ht="45" customHeight="1" x14ac:dyDescent="0.2">
      <c r="A2" s="186" t="s">
        <v>275</v>
      </c>
      <c r="B2" s="186"/>
      <c r="C2" s="186"/>
      <c r="D2" s="186"/>
      <c r="E2" s="186"/>
      <c r="F2" s="186"/>
      <c r="G2" s="186"/>
      <c r="H2" s="186"/>
    </row>
    <row r="3" spans="1:8" s="65" customFormat="1" ht="20.25" customHeight="1" x14ac:dyDescent="0.2">
      <c r="A3" s="171" t="s">
        <v>134</v>
      </c>
      <c r="B3" s="171" t="s">
        <v>154</v>
      </c>
      <c r="C3" s="172" t="s">
        <v>155</v>
      </c>
      <c r="D3" s="172"/>
      <c r="E3" s="187" t="s">
        <v>156</v>
      </c>
      <c r="F3" s="187"/>
      <c r="G3" s="174" t="s">
        <v>157</v>
      </c>
      <c r="H3" s="174"/>
    </row>
    <row r="4" spans="1:8" s="65" customFormat="1" ht="27.75" customHeight="1" x14ac:dyDescent="0.2">
      <c r="A4" s="171"/>
      <c r="B4" s="171"/>
      <c r="C4" s="11" t="s">
        <v>158</v>
      </c>
      <c r="D4" s="24" t="s">
        <v>273</v>
      </c>
      <c r="E4" s="12" t="s">
        <v>158</v>
      </c>
      <c r="F4" s="24" t="s">
        <v>273</v>
      </c>
      <c r="G4" s="11" t="s">
        <v>158</v>
      </c>
      <c r="H4" s="24" t="s">
        <v>273</v>
      </c>
    </row>
    <row r="5" spans="1:8" x14ac:dyDescent="0.2">
      <c r="A5" s="27" t="s">
        <v>152</v>
      </c>
      <c r="B5" s="27" t="s">
        <v>3</v>
      </c>
      <c r="C5" s="28">
        <v>14901665.619999999</v>
      </c>
      <c r="D5" s="29">
        <v>10913</v>
      </c>
      <c r="E5" s="28">
        <v>-481361.1</v>
      </c>
      <c r="F5" s="29">
        <v>-353</v>
      </c>
      <c r="G5" s="28">
        <v>14420304.52</v>
      </c>
      <c r="H5" s="29">
        <v>10560</v>
      </c>
    </row>
    <row r="6" spans="1:8" ht="12" outlineLevel="2" x14ac:dyDescent="0.2">
      <c r="A6" s="30"/>
      <c r="B6" s="31" t="s">
        <v>138</v>
      </c>
      <c r="C6" s="32">
        <v>1314665.6399999999</v>
      </c>
      <c r="D6" s="34">
        <v>1107</v>
      </c>
      <c r="E6" s="46">
        <v>0</v>
      </c>
      <c r="F6" s="45">
        <v>0</v>
      </c>
      <c r="G6" s="32">
        <v>1314665.6399999999</v>
      </c>
      <c r="H6" s="34">
        <v>1107</v>
      </c>
    </row>
    <row r="7" spans="1:8" ht="12" outlineLevel="2" x14ac:dyDescent="0.2">
      <c r="A7" s="30"/>
      <c r="B7" s="31" t="s">
        <v>139</v>
      </c>
      <c r="C7" s="32">
        <v>2299044.69</v>
      </c>
      <c r="D7" s="34">
        <v>1894</v>
      </c>
      <c r="E7" s="46">
        <v>0</v>
      </c>
      <c r="F7" s="45">
        <v>0</v>
      </c>
      <c r="G7" s="32">
        <v>2299044.69</v>
      </c>
      <c r="H7" s="34">
        <v>1894</v>
      </c>
    </row>
    <row r="8" spans="1:8" ht="12" outlineLevel="2" x14ac:dyDescent="0.2">
      <c r="A8" s="30"/>
      <c r="B8" s="31" t="s">
        <v>140</v>
      </c>
      <c r="C8" s="32">
        <v>1628026.53</v>
      </c>
      <c r="D8" s="34">
        <v>1285</v>
      </c>
      <c r="E8" s="46">
        <v>0</v>
      </c>
      <c r="F8" s="45">
        <v>0</v>
      </c>
      <c r="G8" s="32">
        <v>1628026.53</v>
      </c>
      <c r="H8" s="34">
        <v>1285</v>
      </c>
    </row>
    <row r="9" spans="1:8" ht="12" outlineLevel="2" x14ac:dyDescent="0.2">
      <c r="A9" s="30"/>
      <c r="B9" s="31" t="s">
        <v>141</v>
      </c>
      <c r="C9" s="32">
        <v>1046290</v>
      </c>
      <c r="D9" s="33">
        <v>700</v>
      </c>
      <c r="E9" s="46">
        <v>0</v>
      </c>
      <c r="F9" s="45">
        <v>0</v>
      </c>
      <c r="G9" s="32">
        <v>1046290</v>
      </c>
      <c r="H9" s="34">
        <v>700</v>
      </c>
    </row>
    <row r="10" spans="1:8" ht="12" outlineLevel="2" x14ac:dyDescent="0.2">
      <c r="A10" s="30"/>
      <c r="B10" s="31" t="s">
        <v>142</v>
      </c>
      <c r="C10" s="32">
        <v>1289608.76</v>
      </c>
      <c r="D10" s="34">
        <v>1027</v>
      </c>
      <c r="E10" s="46">
        <v>0</v>
      </c>
      <c r="F10" s="45">
        <v>0</v>
      </c>
      <c r="G10" s="32">
        <v>1289608.76</v>
      </c>
      <c r="H10" s="34">
        <v>1027</v>
      </c>
    </row>
    <row r="11" spans="1:8" ht="12" outlineLevel="2" x14ac:dyDescent="0.2">
      <c r="A11" s="30"/>
      <c r="B11" s="31" t="s">
        <v>143</v>
      </c>
      <c r="C11" s="32">
        <v>1046290</v>
      </c>
      <c r="D11" s="33">
        <v>700</v>
      </c>
      <c r="E11" s="46">
        <v>-204065.14</v>
      </c>
      <c r="F11" s="45">
        <v>-114</v>
      </c>
      <c r="G11" s="32">
        <v>842224.86</v>
      </c>
      <c r="H11" s="34">
        <v>586</v>
      </c>
    </row>
    <row r="12" spans="1:8" ht="12" outlineLevel="2" x14ac:dyDescent="0.2">
      <c r="A12" s="30"/>
      <c r="B12" s="31" t="s">
        <v>150</v>
      </c>
      <c r="C12" s="32">
        <v>1046290</v>
      </c>
      <c r="D12" s="33">
        <v>700</v>
      </c>
      <c r="E12" s="46">
        <v>-277295.96000000002</v>
      </c>
      <c r="F12" s="45">
        <v>-239</v>
      </c>
      <c r="G12" s="32">
        <v>768994.04</v>
      </c>
      <c r="H12" s="34">
        <v>461</v>
      </c>
    </row>
    <row r="13" spans="1:8" ht="12" outlineLevel="2" x14ac:dyDescent="0.2">
      <c r="A13" s="30"/>
      <c r="B13" s="31" t="s">
        <v>144</v>
      </c>
      <c r="C13" s="32">
        <v>1046290</v>
      </c>
      <c r="D13" s="33">
        <v>700</v>
      </c>
      <c r="E13" s="46">
        <v>0</v>
      </c>
      <c r="F13" s="45">
        <v>0</v>
      </c>
      <c r="G13" s="32">
        <v>1046290</v>
      </c>
      <c r="H13" s="34">
        <v>700</v>
      </c>
    </row>
    <row r="14" spans="1:8" ht="12" outlineLevel="2" x14ac:dyDescent="0.2">
      <c r="A14" s="30"/>
      <c r="B14" s="31" t="s">
        <v>145</v>
      </c>
      <c r="C14" s="32">
        <v>1046290</v>
      </c>
      <c r="D14" s="33">
        <v>700</v>
      </c>
      <c r="E14" s="46">
        <v>0</v>
      </c>
      <c r="F14" s="45">
        <v>0</v>
      </c>
      <c r="G14" s="32">
        <v>1046290</v>
      </c>
      <c r="H14" s="34">
        <v>700</v>
      </c>
    </row>
    <row r="15" spans="1:8" ht="12" outlineLevel="2" x14ac:dyDescent="0.2">
      <c r="A15" s="30"/>
      <c r="B15" s="31" t="s">
        <v>146</v>
      </c>
      <c r="C15" s="32">
        <v>1046290</v>
      </c>
      <c r="D15" s="33">
        <v>700</v>
      </c>
      <c r="E15" s="46">
        <v>0</v>
      </c>
      <c r="F15" s="45">
        <v>0</v>
      </c>
      <c r="G15" s="32">
        <v>1046290</v>
      </c>
      <c r="H15" s="34">
        <v>700</v>
      </c>
    </row>
    <row r="16" spans="1:8" ht="12" outlineLevel="2" x14ac:dyDescent="0.2">
      <c r="A16" s="30"/>
      <c r="B16" s="31" t="s">
        <v>147</v>
      </c>
      <c r="C16" s="32">
        <v>1046290</v>
      </c>
      <c r="D16" s="33">
        <v>700</v>
      </c>
      <c r="E16" s="46">
        <v>0</v>
      </c>
      <c r="F16" s="45">
        <v>0</v>
      </c>
      <c r="G16" s="32">
        <v>1046290</v>
      </c>
      <c r="H16" s="34">
        <v>700</v>
      </c>
    </row>
    <row r="17" spans="1:8" ht="12" outlineLevel="2" x14ac:dyDescent="0.2">
      <c r="A17" s="30"/>
      <c r="B17" s="31" t="s">
        <v>148</v>
      </c>
      <c r="C17" s="32">
        <v>1046290</v>
      </c>
      <c r="D17" s="33">
        <v>700</v>
      </c>
      <c r="E17" s="46">
        <v>0</v>
      </c>
      <c r="F17" s="45">
        <v>0</v>
      </c>
      <c r="G17" s="32">
        <v>1046290</v>
      </c>
      <c r="H17" s="34">
        <v>700</v>
      </c>
    </row>
    <row r="18" spans="1:8" x14ac:dyDescent="0.2">
      <c r="A18" s="27" t="s">
        <v>161</v>
      </c>
      <c r="B18" s="27" t="s">
        <v>263</v>
      </c>
      <c r="C18" s="28">
        <v>23057142.239999998</v>
      </c>
      <c r="D18" s="29">
        <v>15425</v>
      </c>
      <c r="E18" s="28">
        <v>1622618.69</v>
      </c>
      <c r="F18" s="29">
        <v>1086</v>
      </c>
      <c r="G18" s="28">
        <v>24679760.93</v>
      </c>
      <c r="H18" s="29">
        <v>16511</v>
      </c>
    </row>
    <row r="19" spans="1:8" ht="12" outlineLevel="2" x14ac:dyDescent="0.2">
      <c r="A19" s="30"/>
      <c r="B19" s="31" t="s">
        <v>138</v>
      </c>
      <c r="C19" s="32">
        <v>1921573.54</v>
      </c>
      <c r="D19" s="34">
        <v>1285</v>
      </c>
      <c r="E19" s="46">
        <v>0</v>
      </c>
      <c r="F19" s="45">
        <v>0</v>
      </c>
      <c r="G19" s="32">
        <v>1921573.54</v>
      </c>
      <c r="H19" s="34">
        <v>1285</v>
      </c>
    </row>
    <row r="20" spans="1:8" ht="12" outlineLevel="2" x14ac:dyDescent="0.2">
      <c r="A20" s="30"/>
      <c r="B20" s="31" t="s">
        <v>139</v>
      </c>
      <c r="C20" s="32">
        <v>2254998.9900000002</v>
      </c>
      <c r="D20" s="34">
        <v>1509</v>
      </c>
      <c r="E20" s="46">
        <v>0</v>
      </c>
      <c r="F20" s="45">
        <v>0</v>
      </c>
      <c r="G20" s="32">
        <v>2254998.9900000002</v>
      </c>
      <c r="H20" s="34">
        <v>1509</v>
      </c>
    </row>
    <row r="21" spans="1:8" ht="12" outlineLevel="2" x14ac:dyDescent="0.2">
      <c r="A21" s="30"/>
      <c r="B21" s="31" t="s">
        <v>140</v>
      </c>
      <c r="C21" s="32">
        <v>2366458.39</v>
      </c>
      <c r="D21" s="34">
        <v>1583</v>
      </c>
      <c r="E21" s="46">
        <v>0</v>
      </c>
      <c r="F21" s="45">
        <v>0</v>
      </c>
      <c r="G21" s="32">
        <v>2366458.39</v>
      </c>
      <c r="H21" s="34">
        <v>1583</v>
      </c>
    </row>
    <row r="22" spans="1:8" ht="12" outlineLevel="2" x14ac:dyDescent="0.2">
      <c r="A22" s="30"/>
      <c r="B22" s="31" t="s">
        <v>141</v>
      </c>
      <c r="C22" s="32">
        <v>952123.9</v>
      </c>
      <c r="D22" s="33">
        <v>637</v>
      </c>
      <c r="E22" s="46">
        <v>0</v>
      </c>
      <c r="F22" s="45">
        <v>0</v>
      </c>
      <c r="G22" s="32">
        <v>952123.9</v>
      </c>
      <c r="H22" s="34">
        <v>637</v>
      </c>
    </row>
    <row r="23" spans="1:8" ht="12" outlineLevel="2" x14ac:dyDescent="0.2">
      <c r="A23" s="30"/>
      <c r="B23" s="31" t="s">
        <v>142</v>
      </c>
      <c r="C23" s="32">
        <v>3855645.96</v>
      </c>
      <c r="D23" s="34">
        <v>2579</v>
      </c>
      <c r="E23" s="46">
        <v>0</v>
      </c>
      <c r="F23" s="45">
        <v>0</v>
      </c>
      <c r="G23" s="32">
        <v>3855645.96</v>
      </c>
      <c r="H23" s="34">
        <v>2579</v>
      </c>
    </row>
    <row r="24" spans="1:8" ht="12" outlineLevel="2" x14ac:dyDescent="0.2">
      <c r="A24" s="30"/>
      <c r="B24" s="31" t="s">
        <v>143</v>
      </c>
      <c r="C24" s="32">
        <v>1088141.6000000001</v>
      </c>
      <c r="D24" s="33">
        <v>728</v>
      </c>
      <c r="E24" s="46">
        <v>0</v>
      </c>
      <c r="F24" s="45">
        <v>0</v>
      </c>
      <c r="G24" s="32">
        <v>1088141.6000000001</v>
      </c>
      <c r="H24" s="34">
        <v>728</v>
      </c>
    </row>
    <row r="25" spans="1:8" ht="12" outlineLevel="2" x14ac:dyDescent="0.2">
      <c r="A25" s="30"/>
      <c r="B25" s="31" t="s">
        <v>150</v>
      </c>
      <c r="C25" s="32">
        <v>4089350.26</v>
      </c>
      <c r="D25" s="34">
        <v>2736</v>
      </c>
      <c r="E25" s="46">
        <v>0</v>
      </c>
      <c r="F25" s="45">
        <v>0</v>
      </c>
      <c r="G25" s="32">
        <v>4089350.26</v>
      </c>
      <c r="H25" s="34">
        <v>2736</v>
      </c>
    </row>
    <row r="26" spans="1:8" ht="12" outlineLevel="2" x14ac:dyDescent="0.2">
      <c r="A26" s="30"/>
      <c r="B26" s="31" t="s">
        <v>144</v>
      </c>
      <c r="C26" s="32">
        <v>1224159.3</v>
      </c>
      <c r="D26" s="33">
        <v>819</v>
      </c>
      <c r="E26" s="46">
        <v>1622618.69</v>
      </c>
      <c r="F26" s="45">
        <v>1086</v>
      </c>
      <c r="G26" s="32">
        <v>2846777.99</v>
      </c>
      <c r="H26" s="34">
        <v>1905</v>
      </c>
    </row>
    <row r="27" spans="1:8" outlineLevel="2" x14ac:dyDescent="0.2">
      <c r="A27" s="30"/>
      <c r="B27" s="31" t="s">
        <v>145</v>
      </c>
      <c r="C27" s="32">
        <v>1360177</v>
      </c>
      <c r="D27" s="33">
        <v>910</v>
      </c>
      <c r="E27" s="32"/>
      <c r="F27" s="33"/>
      <c r="G27" s="32">
        <v>1360177</v>
      </c>
      <c r="H27" s="34">
        <v>910</v>
      </c>
    </row>
    <row r="28" spans="1:8" outlineLevel="2" x14ac:dyDescent="0.2">
      <c r="A28" s="30"/>
      <c r="B28" s="31" t="s">
        <v>146</v>
      </c>
      <c r="C28" s="32">
        <v>1224159.3</v>
      </c>
      <c r="D28" s="33">
        <v>819</v>
      </c>
      <c r="E28" s="32"/>
      <c r="F28" s="33"/>
      <c r="G28" s="32">
        <v>1224159.3</v>
      </c>
      <c r="H28" s="34">
        <v>819</v>
      </c>
    </row>
    <row r="29" spans="1:8" outlineLevel="2" x14ac:dyDescent="0.2">
      <c r="A29" s="30"/>
      <c r="B29" s="31" t="s">
        <v>147</v>
      </c>
      <c r="C29" s="32">
        <v>1360177</v>
      </c>
      <c r="D29" s="33">
        <v>910</v>
      </c>
      <c r="E29" s="32"/>
      <c r="F29" s="33"/>
      <c r="G29" s="32">
        <v>1360177</v>
      </c>
      <c r="H29" s="34">
        <v>910</v>
      </c>
    </row>
    <row r="30" spans="1:8" outlineLevel="2" x14ac:dyDescent="0.2">
      <c r="A30" s="30"/>
      <c r="B30" s="31" t="s">
        <v>148</v>
      </c>
      <c r="C30" s="32">
        <v>1360177</v>
      </c>
      <c r="D30" s="33">
        <v>910</v>
      </c>
      <c r="E30" s="32"/>
      <c r="F30" s="33"/>
      <c r="G30" s="32">
        <v>1360177</v>
      </c>
      <c r="H30" s="34">
        <v>910</v>
      </c>
    </row>
    <row r="31" spans="1:8" x14ac:dyDescent="0.2">
      <c r="A31" s="27" t="s">
        <v>164</v>
      </c>
      <c r="B31" s="27" t="s">
        <v>165</v>
      </c>
      <c r="C31" s="28">
        <v>17134661.149999999</v>
      </c>
      <c r="D31" s="29">
        <v>6484</v>
      </c>
      <c r="E31" s="28">
        <v>776590.66</v>
      </c>
      <c r="F31" s="29">
        <v>294</v>
      </c>
      <c r="G31" s="28">
        <v>17911251.809999999</v>
      </c>
      <c r="H31" s="29">
        <v>6778</v>
      </c>
    </row>
    <row r="32" spans="1:8" ht="12" outlineLevel="2" x14ac:dyDescent="0.2">
      <c r="A32" s="30"/>
      <c r="B32" s="31" t="s">
        <v>138</v>
      </c>
      <c r="C32" s="32">
        <v>1705909.86</v>
      </c>
      <c r="D32" s="33">
        <v>257</v>
      </c>
      <c r="E32" s="46">
        <v>0</v>
      </c>
      <c r="F32" s="45">
        <v>0</v>
      </c>
      <c r="G32" s="32">
        <v>1705909.86</v>
      </c>
      <c r="H32" s="34">
        <v>257</v>
      </c>
    </row>
    <row r="33" spans="1:8" ht="12" outlineLevel="2" x14ac:dyDescent="0.2">
      <c r="A33" s="30"/>
      <c r="B33" s="31" t="s">
        <v>139</v>
      </c>
      <c r="C33" s="32">
        <v>1706203.28</v>
      </c>
      <c r="D33" s="33">
        <v>274</v>
      </c>
      <c r="E33" s="46">
        <v>0</v>
      </c>
      <c r="F33" s="45">
        <v>0</v>
      </c>
      <c r="G33" s="32">
        <v>1706203.28</v>
      </c>
      <c r="H33" s="34">
        <v>274</v>
      </c>
    </row>
    <row r="34" spans="1:8" ht="12" outlineLevel="2" x14ac:dyDescent="0.2">
      <c r="A34" s="30"/>
      <c r="B34" s="31" t="s">
        <v>140</v>
      </c>
      <c r="C34" s="32">
        <v>1898049.3</v>
      </c>
      <c r="D34" s="33">
        <v>417</v>
      </c>
      <c r="E34" s="46">
        <v>0</v>
      </c>
      <c r="F34" s="45">
        <v>0</v>
      </c>
      <c r="G34" s="32">
        <v>1898049.3</v>
      </c>
      <c r="H34" s="34">
        <v>417</v>
      </c>
    </row>
    <row r="35" spans="1:8" ht="12" outlineLevel="2" x14ac:dyDescent="0.2">
      <c r="A35" s="30"/>
      <c r="B35" s="31" t="s">
        <v>141</v>
      </c>
      <c r="C35" s="32">
        <v>373675</v>
      </c>
      <c r="D35" s="33">
        <v>250</v>
      </c>
      <c r="E35" s="46">
        <v>0</v>
      </c>
      <c r="F35" s="45">
        <v>0</v>
      </c>
      <c r="G35" s="32">
        <v>373675</v>
      </c>
      <c r="H35" s="34">
        <v>250</v>
      </c>
    </row>
    <row r="36" spans="1:8" ht="12" outlineLevel="2" x14ac:dyDescent="0.2">
      <c r="A36" s="30"/>
      <c r="B36" s="31" t="s">
        <v>142</v>
      </c>
      <c r="C36" s="32">
        <v>3067843.13</v>
      </c>
      <c r="D36" s="34">
        <v>1354</v>
      </c>
      <c r="E36" s="46">
        <v>0</v>
      </c>
      <c r="F36" s="45">
        <v>0</v>
      </c>
      <c r="G36" s="32">
        <v>3067843.13</v>
      </c>
      <c r="H36" s="34">
        <v>1354</v>
      </c>
    </row>
    <row r="37" spans="1:8" ht="12" outlineLevel="2" x14ac:dyDescent="0.2">
      <c r="A37" s="30"/>
      <c r="B37" s="31" t="s">
        <v>143</v>
      </c>
      <c r="C37" s="32">
        <v>373675</v>
      </c>
      <c r="D37" s="33">
        <v>250</v>
      </c>
      <c r="E37" s="46">
        <v>0</v>
      </c>
      <c r="F37" s="45">
        <v>0</v>
      </c>
      <c r="G37" s="32">
        <v>373675</v>
      </c>
      <c r="H37" s="34">
        <v>250</v>
      </c>
    </row>
    <row r="38" spans="1:8" ht="12" outlineLevel="2" x14ac:dyDescent="0.2">
      <c r="A38" s="30"/>
      <c r="B38" s="31" t="s">
        <v>150</v>
      </c>
      <c r="C38" s="32">
        <v>2379601.12</v>
      </c>
      <c r="D38" s="34">
        <v>1008</v>
      </c>
      <c r="E38" s="46">
        <v>0</v>
      </c>
      <c r="F38" s="45">
        <v>0</v>
      </c>
      <c r="G38" s="32">
        <v>2379601.12</v>
      </c>
      <c r="H38" s="34">
        <v>1008</v>
      </c>
    </row>
    <row r="39" spans="1:8" ht="12" outlineLevel="2" x14ac:dyDescent="0.2">
      <c r="A39" s="30"/>
      <c r="B39" s="31" t="s">
        <v>144</v>
      </c>
      <c r="C39" s="32">
        <v>1125940.8899999999</v>
      </c>
      <c r="D39" s="33">
        <v>535</v>
      </c>
      <c r="E39" s="46">
        <v>776590.66</v>
      </c>
      <c r="F39" s="45">
        <v>294</v>
      </c>
      <c r="G39" s="32">
        <v>1902531.55</v>
      </c>
      <c r="H39" s="34">
        <v>829</v>
      </c>
    </row>
    <row r="40" spans="1:8" outlineLevel="2" x14ac:dyDescent="0.2">
      <c r="A40" s="30"/>
      <c r="B40" s="31" t="s">
        <v>145</v>
      </c>
      <c r="C40" s="32">
        <v>1125940.8899999999</v>
      </c>
      <c r="D40" s="33">
        <v>535</v>
      </c>
      <c r="E40" s="32"/>
      <c r="F40" s="33"/>
      <c r="G40" s="32">
        <v>1125940.8899999999</v>
      </c>
      <c r="H40" s="34">
        <v>535</v>
      </c>
    </row>
    <row r="41" spans="1:8" outlineLevel="2" x14ac:dyDescent="0.2">
      <c r="A41" s="30"/>
      <c r="B41" s="31" t="s">
        <v>146</v>
      </c>
      <c r="C41" s="32">
        <v>1125940.8899999999</v>
      </c>
      <c r="D41" s="33">
        <v>535</v>
      </c>
      <c r="E41" s="32"/>
      <c r="F41" s="33"/>
      <c r="G41" s="32">
        <v>1125940.8899999999</v>
      </c>
      <c r="H41" s="34">
        <v>535</v>
      </c>
    </row>
    <row r="42" spans="1:8" outlineLevel="2" x14ac:dyDescent="0.2">
      <c r="A42" s="30"/>
      <c r="B42" s="31" t="s">
        <v>147</v>
      </c>
      <c r="C42" s="32">
        <v>1125940.8899999999</v>
      </c>
      <c r="D42" s="33">
        <v>535</v>
      </c>
      <c r="E42" s="32"/>
      <c r="F42" s="33"/>
      <c r="G42" s="32">
        <v>1125940.8899999999</v>
      </c>
      <c r="H42" s="34">
        <v>535</v>
      </c>
    </row>
    <row r="43" spans="1:8" outlineLevel="2" x14ac:dyDescent="0.2">
      <c r="A43" s="30"/>
      <c r="B43" s="31" t="s">
        <v>148</v>
      </c>
      <c r="C43" s="32">
        <v>1125940.8999999999</v>
      </c>
      <c r="D43" s="33">
        <v>534</v>
      </c>
      <c r="E43" s="32"/>
      <c r="F43" s="33"/>
      <c r="G43" s="32">
        <v>1125940.8999999999</v>
      </c>
      <c r="H43" s="34">
        <v>534</v>
      </c>
    </row>
    <row r="44" spans="1:8" x14ac:dyDescent="0.2">
      <c r="A44" s="27" t="s">
        <v>135</v>
      </c>
      <c r="B44" s="27" t="s">
        <v>136</v>
      </c>
      <c r="C44" s="28">
        <v>10144114.279999999</v>
      </c>
      <c r="D44" s="29">
        <v>6787</v>
      </c>
      <c r="E44" s="28">
        <v>-847428.82</v>
      </c>
      <c r="F44" s="29">
        <v>-567</v>
      </c>
      <c r="G44" s="28">
        <v>9296685.4600000009</v>
      </c>
      <c r="H44" s="29">
        <v>6220</v>
      </c>
    </row>
    <row r="45" spans="1:8" ht="12" outlineLevel="2" x14ac:dyDescent="0.2">
      <c r="A45" s="30"/>
      <c r="B45" s="31" t="s">
        <v>150</v>
      </c>
      <c r="C45" s="32">
        <v>92256.78</v>
      </c>
      <c r="D45" s="33">
        <v>77</v>
      </c>
      <c r="E45" s="46">
        <v>0</v>
      </c>
      <c r="F45" s="45">
        <v>0</v>
      </c>
      <c r="G45" s="32">
        <v>92256.78</v>
      </c>
      <c r="H45" s="34">
        <v>77</v>
      </c>
    </row>
    <row r="46" spans="1:8" ht="12" outlineLevel="2" x14ac:dyDescent="0.2">
      <c r="A46" s="30"/>
      <c r="B46" s="31" t="s">
        <v>144</v>
      </c>
      <c r="C46" s="32">
        <v>2010371.5</v>
      </c>
      <c r="D46" s="34">
        <v>1330</v>
      </c>
      <c r="E46" s="46">
        <v>-847428.82</v>
      </c>
      <c r="F46" s="45">
        <v>-567</v>
      </c>
      <c r="G46" s="32">
        <v>1162942.68</v>
      </c>
      <c r="H46" s="34">
        <v>763</v>
      </c>
    </row>
    <row r="47" spans="1:8" ht="12" outlineLevel="2" x14ac:dyDescent="0.2">
      <c r="A47" s="30"/>
      <c r="B47" s="31" t="s">
        <v>145</v>
      </c>
      <c r="C47" s="32">
        <v>2010371.5</v>
      </c>
      <c r="D47" s="34">
        <v>1345</v>
      </c>
      <c r="E47" s="46">
        <v>0</v>
      </c>
      <c r="F47" s="45">
        <v>0</v>
      </c>
      <c r="G47" s="32">
        <v>2010371.5</v>
      </c>
      <c r="H47" s="34">
        <v>1345</v>
      </c>
    </row>
    <row r="48" spans="1:8" ht="12" outlineLevel="2" x14ac:dyDescent="0.2">
      <c r="A48" s="30"/>
      <c r="B48" s="31" t="s">
        <v>146</v>
      </c>
      <c r="C48" s="32">
        <v>2010371.5</v>
      </c>
      <c r="D48" s="34">
        <v>1345</v>
      </c>
      <c r="E48" s="46">
        <v>0</v>
      </c>
      <c r="F48" s="45">
        <v>0</v>
      </c>
      <c r="G48" s="32">
        <v>2010371.5</v>
      </c>
      <c r="H48" s="34">
        <v>1345</v>
      </c>
    </row>
    <row r="49" spans="1:8" ht="12" outlineLevel="2" x14ac:dyDescent="0.2">
      <c r="A49" s="30"/>
      <c r="B49" s="31" t="s">
        <v>147</v>
      </c>
      <c r="C49" s="32">
        <v>2010371.5</v>
      </c>
      <c r="D49" s="34">
        <v>1345</v>
      </c>
      <c r="E49" s="46">
        <v>0</v>
      </c>
      <c r="F49" s="45">
        <v>0</v>
      </c>
      <c r="G49" s="32">
        <v>2010371.5</v>
      </c>
      <c r="H49" s="34">
        <v>1345</v>
      </c>
    </row>
    <row r="50" spans="1:8" ht="12" outlineLevel="2" x14ac:dyDescent="0.2">
      <c r="A50" s="30"/>
      <c r="B50" s="31" t="s">
        <v>148</v>
      </c>
      <c r="C50" s="32">
        <v>2010371.5</v>
      </c>
      <c r="D50" s="34">
        <v>1345</v>
      </c>
      <c r="E50" s="46">
        <v>0</v>
      </c>
      <c r="F50" s="45">
        <v>0</v>
      </c>
      <c r="G50" s="32">
        <v>2010371.5</v>
      </c>
      <c r="H50" s="34">
        <v>1345</v>
      </c>
    </row>
    <row r="51" spans="1:8" ht="21" x14ac:dyDescent="0.2">
      <c r="A51" s="27" t="s">
        <v>171</v>
      </c>
      <c r="B51" s="27" t="s">
        <v>11</v>
      </c>
      <c r="C51" s="28">
        <v>6296869.4199999999</v>
      </c>
      <c r="D51" s="29">
        <v>4269</v>
      </c>
      <c r="E51" s="28">
        <v>-500000</v>
      </c>
      <c r="F51" s="29">
        <v>-339</v>
      </c>
      <c r="G51" s="28">
        <v>5796869.4199999999</v>
      </c>
      <c r="H51" s="29">
        <v>3930</v>
      </c>
    </row>
    <row r="52" spans="1:8" ht="12" outlineLevel="2" x14ac:dyDescent="0.2">
      <c r="A52" s="30"/>
      <c r="B52" s="31" t="s">
        <v>138</v>
      </c>
      <c r="C52" s="32">
        <v>778409.46</v>
      </c>
      <c r="D52" s="33">
        <v>558</v>
      </c>
      <c r="E52" s="46">
        <v>0</v>
      </c>
      <c r="F52" s="45">
        <v>0</v>
      </c>
      <c r="G52" s="32">
        <v>778409.46</v>
      </c>
      <c r="H52" s="34">
        <v>558</v>
      </c>
    </row>
    <row r="53" spans="1:8" outlineLevel="2" x14ac:dyDescent="0.2">
      <c r="A53" s="30"/>
      <c r="B53" s="31" t="s">
        <v>139</v>
      </c>
      <c r="C53" s="32">
        <v>130066.24000000001</v>
      </c>
      <c r="D53" s="33">
        <v>106</v>
      </c>
      <c r="E53" s="32">
        <v>0</v>
      </c>
      <c r="F53" s="32">
        <v>0</v>
      </c>
      <c r="G53" s="32">
        <v>130066.24000000001</v>
      </c>
      <c r="H53" s="34">
        <v>106</v>
      </c>
    </row>
    <row r="54" spans="1:8" outlineLevel="2" x14ac:dyDescent="0.2">
      <c r="A54" s="30"/>
      <c r="B54" s="31" t="s">
        <v>140</v>
      </c>
      <c r="C54" s="44"/>
      <c r="D54" s="44"/>
      <c r="E54" s="32">
        <v>0</v>
      </c>
      <c r="F54" s="32">
        <v>0</v>
      </c>
      <c r="G54" s="32">
        <v>0</v>
      </c>
      <c r="H54" s="34">
        <v>0</v>
      </c>
    </row>
    <row r="55" spans="1:8" ht="12" outlineLevel="2" x14ac:dyDescent="0.2">
      <c r="A55" s="30"/>
      <c r="B55" s="31" t="s">
        <v>144</v>
      </c>
      <c r="C55" s="32">
        <v>1076184.04</v>
      </c>
      <c r="D55" s="33">
        <v>720</v>
      </c>
      <c r="E55" s="46">
        <v>-500000</v>
      </c>
      <c r="F55" s="45">
        <v>-339</v>
      </c>
      <c r="G55" s="32">
        <v>576184.04</v>
      </c>
      <c r="H55" s="34">
        <v>381</v>
      </c>
    </row>
    <row r="56" spans="1:8" outlineLevel="2" x14ac:dyDescent="0.2">
      <c r="A56" s="30"/>
      <c r="B56" s="31" t="s">
        <v>145</v>
      </c>
      <c r="C56" s="32">
        <v>1076184.04</v>
      </c>
      <c r="D56" s="33">
        <v>720</v>
      </c>
      <c r="E56" s="32"/>
      <c r="F56" s="33"/>
      <c r="G56" s="32">
        <v>1076184.04</v>
      </c>
      <c r="H56" s="34">
        <v>720</v>
      </c>
    </row>
    <row r="57" spans="1:8" outlineLevel="2" x14ac:dyDescent="0.2">
      <c r="A57" s="30"/>
      <c r="B57" s="31" t="s">
        <v>146</v>
      </c>
      <c r="C57" s="32">
        <v>1076184.04</v>
      </c>
      <c r="D57" s="33">
        <v>720</v>
      </c>
      <c r="E57" s="32"/>
      <c r="F57" s="33"/>
      <c r="G57" s="32">
        <v>1076184.04</v>
      </c>
      <c r="H57" s="34">
        <v>720</v>
      </c>
    </row>
    <row r="58" spans="1:8" outlineLevel="2" x14ac:dyDescent="0.2">
      <c r="A58" s="30"/>
      <c r="B58" s="31" t="s">
        <v>147</v>
      </c>
      <c r="C58" s="32">
        <v>1076184.04</v>
      </c>
      <c r="D58" s="33">
        <v>720</v>
      </c>
      <c r="E58" s="32"/>
      <c r="F58" s="33"/>
      <c r="G58" s="32">
        <v>1076184.04</v>
      </c>
      <c r="H58" s="34">
        <v>720</v>
      </c>
    </row>
    <row r="59" spans="1:8" outlineLevel="2" x14ac:dyDescent="0.2">
      <c r="A59" s="30"/>
      <c r="B59" s="31" t="s">
        <v>148</v>
      </c>
      <c r="C59" s="32">
        <v>1083657.56</v>
      </c>
      <c r="D59" s="33">
        <v>725</v>
      </c>
      <c r="E59" s="32"/>
      <c r="F59" s="33"/>
      <c r="G59" s="32">
        <v>1083657.56</v>
      </c>
      <c r="H59" s="34">
        <v>725</v>
      </c>
    </row>
    <row r="60" spans="1:8" ht="21" x14ac:dyDescent="0.2">
      <c r="A60" s="27" t="s">
        <v>149</v>
      </c>
      <c r="B60" s="27" t="s">
        <v>13</v>
      </c>
      <c r="C60" s="28">
        <v>21727092.859999999</v>
      </c>
      <c r="D60" s="29">
        <v>15157</v>
      </c>
      <c r="E60" s="28">
        <v>244218.93</v>
      </c>
      <c r="F60" s="29">
        <v>170</v>
      </c>
      <c r="G60" s="28">
        <v>21971311.789999999</v>
      </c>
      <c r="H60" s="29">
        <v>15327</v>
      </c>
    </row>
    <row r="61" spans="1:8" ht="12" outlineLevel="2" x14ac:dyDescent="0.2">
      <c r="A61" s="30"/>
      <c r="B61" s="31" t="s">
        <v>138</v>
      </c>
      <c r="C61" s="32">
        <v>1805286.78</v>
      </c>
      <c r="D61" s="34">
        <v>1310</v>
      </c>
      <c r="E61" s="46">
        <v>0</v>
      </c>
      <c r="F61" s="45">
        <v>0</v>
      </c>
      <c r="G61" s="32">
        <v>1805286.78</v>
      </c>
      <c r="H61" s="34">
        <v>1310</v>
      </c>
    </row>
    <row r="62" spans="1:8" ht="12" outlineLevel="2" x14ac:dyDescent="0.2">
      <c r="A62" s="30"/>
      <c r="B62" s="31" t="s">
        <v>139</v>
      </c>
      <c r="C62" s="32">
        <v>3322337.47</v>
      </c>
      <c r="D62" s="34">
        <v>2574</v>
      </c>
      <c r="E62" s="46">
        <v>0</v>
      </c>
      <c r="F62" s="45">
        <v>0</v>
      </c>
      <c r="G62" s="32">
        <v>3322337.47</v>
      </c>
      <c r="H62" s="34">
        <v>2574</v>
      </c>
    </row>
    <row r="63" spans="1:8" ht="12" outlineLevel="2" x14ac:dyDescent="0.2">
      <c r="A63" s="30"/>
      <c r="B63" s="31" t="s">
        <v>140</v>
      </c>
      <c r="C63" s="32">
        <v>1974430.34</v>
      </c>
      <c r="D63" s="34">
        <v>1484</v>
      </c>
      <c r="E63" s="46">
        <v>0</v>
      </c>
      <c r="F63" s="45">
        <v>0</v>
      </c>
      <c r="G63" s="32">
        <v>1974430.34</v>
      </c>
      <c r="H63" s="34">
        <v>1484</v>
      </c>
    </row>
    <row r="64" spans="1:8" ht="12" outlineLevel="2" x14ac:dyDescent="0.2">
      <c r="A64" s="30"/>
      <c r="B64" s="31" t="s">
        <v>141</v>
      </c>
      <c r="C64" s="32">
        <v>1618759.85</v>
      </c>
      <c r="D64" s="34">
        <v>1083</v>
      </c>
      <c r="E64" s="46">
        <v>0</v>
      </c>
      <c r="F64" s="45">
        <v>0</v>
      </c>
      <c r="G64" s="32">
        <v>1618759.85</v>
      </c>
      <c r="H64" s="34">
        <v>1083</v>
      </c>
    </row>
    <row r="65" spans="1:8" ht="12" outlineLevel="2" x14ac:dyDescent="0.2">
      <c r="A65" s="30"/>
      <c r="B65" s="31" t="s">
        <v>142</v>
      </c>
      <c r="C65" s="32">
        <v>1668980.67</v>
      </c>
      <c r="D65" s="34">
        <v>1121</v>
      </c>
      <c r="E65" s="46">
        <v>0</v>
      </c>
      <c r="F65" s="45">
        <v>0</v>
      </c>
      <c r="G65" s="32">
        <v>1668980.67</v>
      </c>
      <c r="H65" s="34">
        <v>1121</v>
      </c>
    </row>
    <row r="66" spans="1:8" ht="12" outlineLevel="2" x14ac:dyDescent="0.2">
      <c r="A66" s="30"/>
      <c r="B66" s="31" t="s">
        <v>143</v>
      </c>
      <c r="C66" s="32">
        <v>1618759.85</v>
      </c>
      <c r="D66" s="34">
        <v>1083</v>
      </c>
      <c r="E66" s="46">
        <v>0</v>
      </c>
      <c r="F66" s="45">
        <v>0</v>
      </c>
      <c r="G66" s="32">
        <v>1618759.85</v>
      </c>
      <c r="H66" s="34">
        <v>1083</v>
      </c>
    </row>
    <row r="67" spans="1:8" ht="12" outlineLevel="2" x14ac:dyDescent="0.2">
      <c r="A67" s="30"/>
      <c r="B67" s="31" t="s">
        <v>150</v>
      </c>
      <c r="C67" s="32">
        <v>1618759.85</v>
      </c>
      <c r="D67" s="34">
        <v>1083</v>
      </c>
      <c r="E67" s="46">
        <v>0</v>
      </c>
      <c r="F67" s="45">
        <v>0</v>
      </c>
      <c r="G67" s="32">
        <v>1618759.85</v>
      </c>
      <c r="H67" s="34">
        <v>1083</v>
      </c>
    </row>
    <row r="68" spans="1:8" ht="12" outlineLevel="2" x14ac:dyDescent="0.2">
      <c r="A68" s="30"/>
      <c r="B68" s="31" t="s">
        <v>144</v>
      </c>
      <c r="C68" s="32">
        <v>1618759.85</v>
      </c>
      <c r="D68" s="34">
        <v>1083</v>
      </c>
      <c r="E68" s="46">
        <v>244218.93</v>
      </c>
      <c r="F68" s="45">
        <v>170</v>
      </c>
      <c r="G68" s="32">
        <v>1862978.78</v>
      </c>
      <c r="H68" s="34">
        <v>1253</v>
      </c>
    </row>
    <row r="69" spans="1:8" ht="12" outlineLevel="2" x14ac:dyDescent="0.2">
      <c r="A69" s="30"/>
      <c r="B69" s="31" t="s">
        <v>145</v>
      </c>
      <c r="C69" s="32">
        <v>1618759.85</v>
      </c>
      <c r="D69" s="34">
        <v>1083</v>
      </c>
      <c r="E69" s="46">
        <v>0</v>
      </c>
      <c r="F69" s="45">
        <v>0</v>
      </c>
      <c r="G69" s="32">
        <v>1618759.85</v>
      </c>
      <c r="H69" s="34">
        <v>1083</v>
      </c>
    </row>
    <row r="70" spans="1:8" ht="12" outlineLevel="2" x14ac:dyDescent="0.2">
      <c r="A70" s="30"/>
      <c r="B70" s="31" t="s">
        <v>146</v>
      </c>
      <c r="C70" s="32">
        <v>1618759.85</v>
      </c>
      <c r="D70" s="34">
        <v>1083</v>
      </c>
      <c r="E70" s="46">
        <v>0</v>
      </c>
      <c r="F70" s="45">
        <v>0</v>
      </c>
      <c r="G70" s="32">
        <v>1618759.85</v>
      </c>
      <c r="H70" s="34">
        <v>1083</v>
      </c>
    </row>
    <row r="71" spans="1:8" ht="12" outlineLevel="2" x14ac:dyDescent="0.2">
      <c r="A71" s="30"/>
      <c r="B71" s="31" t="s">
        <v>147</v>
      </c>
      <c r="C71" s="32">
        <v>1618759.85</v>
      </c>
      <c r="D71" s="34">
        <v>1083</v>
      </c>
      <c r="E71" s="46">
        <v>0</v>
      </c>
      <c r="F71" s="45">
        <v>0</v>
      </c>
      <c r="G71" s="32">
        <v>1618759.85</v>
      </c>
      <c r="H71" s="34">
        <v>1083</v>
      </c>
    </row>
    <row r="72" spans="1:8" ht="12" outlineLevel="2" x14ac:dyDescent="0.2">
      <c r="A72" s="30"/>
      <c r="B72" s="31" t="s">
        <v>148</v>
      </c>
      <c r="C72" s="32">
        <v>1624738.65</v>
      </c>
      <c r="D72" s="34">
        <v>1087</v>
      </c>
      <c r="E72" s="46">
        <v>0</v>
      </c>
      <c r="F72" s="45">
        <v>0</v>
      </c>
      <c r="G72" s="32">
        <v>1624738.65</v>
      </c>
      <c r="H72" s="34">
        <v>1087</v>
      </c>
    </row>
    <row r="73" spans="1:8" x14ac:dyDescent="0.2">
      <c r="A73" s="27" t="s">
        <v>151</v>
      </c>
      <c r="B73" s="27" t="s">
        <v>16</v>
      </c>
      <c r="C73" s="28">
        <v>20393608.960000001</v>
      </c>
      <c r="D73" s="29">
        <v>13220</v>
      </c>
      <c r="E73" s="28">
        <v>-1100000</v>
      </c>
      <c r="F73" s="29">
        <v>-713</v>
      </c>
      <c r="G73" s="28">
        <v>19293608.960000001</v>
      </c>
      <c r="H73" s="29">
        <v>12507</v>
      </c>
    </row>
    <row r="74" spans="1:8" ht="12" outlineLevel="2" x14ac:dyDescent="0.2">
      <c r="A74" s="30"/>
      <c r="B74" s="31" t="s">
        <v>138</v>
      </c>
      <c r="C74" s="32">
        <v>1872638.99</v>
      </c>
      <c r="D74" s="34">
        <v>1091</v>
      </c>
      <c r="E74" s="46">
        <v>-216698.23999999999</v>
      </c>
      <c r="F74" s="45">
        <v>-49</v>
      </c>
      <c r="G74" s="32">
        <v>1655940.75</v>
      </c>
      <c r="H74" s="34">
        <v>1042</v>
      </c>
    </row>
    <row r="75" spans="1:8" ht="12" outlineLevel="2" x14ac:dyDescent="0.2">
      <c r="A75" s="30"/>
      <c r="B75" s="31" t="s">
        <v>139</v>
      </c>
      <c r="C75" s="32">
        <v>2306578.66</v>
      </c>
      <c r="D75" s="34">
        <v>1522</v>
      </c>
      <c r="E75" s="46">
        <v>-66250.960000000006</v>
      </c>
      <c r="F75" s="45">
        <v>-15</v>
      </c>
      <c r="G75" s="32">
        <v>2240327.7000000002</v>
      </c>
      <c r="H75" s="34">
        <v>1507</v>
      </c>
    </row>
    <row r="76" spans="1:8" ht="12" outlineLevel="2" x14ac:dyDescent="0.2">
      <c r="A76" s="30"/>
      <c r="B76" s="31" t="s">
        <v>140</v>
      </c>
      <c r="C76" s="32">
        <v>2159726.9</v>
      </c>
      <c r="D76" s="34">
        <v>1204</v>
      </c>
      <c r="E76" s="46">
        <v>0</v>
      </c>
      <c r="F76" s="45">
        <v>0</v>
      </c>
      <c r="G76" s="32">
        <v>2159726.9</v>
      </c>
      <c r="H76" s="34">
        <v>1204</v>
      </c>
    </row>
    <row r="77" spans="1:8" ht="12" outlineLevel="2" x14ac:dyDescent="0.2">
      <c r="A77" s="30"/>
      <c r="B77" s="31" t="s">
        <v>141</v>
      </c>
      <c r="C77" s="32">
        <v>1561961.53</v>
      </c>
      <c r="D77" s="34">
        <v>1045</v>
      </c>
      <c r="E77" s="46">
        <v>-123327.81</v>
      </c>
      <c r="F77" s="45">
        <v>-292</v>
      </c>
      <c r="G77" s="32">
        <v>1438633.72</v>
      </c>
      <c r="H77" s="34">
        <v>753</v>
      </c>
    </row>
    <row r="78" spans="1:8" ht="12" outlineLevel="2" x14ac:dyDescent="0.2">
      <c r="A78" s="30"/>
      <c r="B78" s="31" t="s">
        <v>142</v>
      </c>
      <c r="C78" s="32">
        <v>1561961.53</v>
      </c>
      <c r="D78" s="34">
        <v>1045</v>
      </c>
      <c r="E78" s="46">
        <v>0</v>
      </c>
      <c r="F78" s="45">
        <v>0</v>
      </c>
      <c r="G78" s="32">
        <v>1561961.53</v>
      </c>
      <c r="H78" s="34">
        <v>1045</v>
      </c>
    </row>
    <row r="79" spans="1:8" ht="12" outlineLevel="2" x14ac:dyDescent="0.2">
      <c r="A79" s="30"/>
      <c r="B79" s="31" t="s">
        <v>143</v>
      </c>
      <c r="C79" s="32">
        <v>1561961.53</v>
      </c>
      <c r="D79" s="34">
        <v>1045</v>
      </c>
      <c r="E79" s="46">
        <v>-235172.92</v>
      </c>
      <c r="F79" s="45">
        <v>-279</v>
      </c>
      <c r="G79" s="32">
        <v>1326788.6100000001</v>
      </c>
      <c r="H79" s="34">
        <v>766</v>
      </c>
    </row>
    <row r="80" spans="1:8" ht="12" outlineLevel="2" x14ac:dyDescent="0.2">
      <c r="A80" s="30"/>
      <c r="B80" s="31" t="s">
        <v>150</v>
      </c>
      <c r="C80" s="32">
        <v>1561961.53</v>
      </c>
      <c r="D80" s="34">
        <v>1045</v>
      </c>
      <c r="E80" s="46">
        <v>-458550.07</v>
      </c>
      <c r="F80" s="45">
        <v>-78</v>
      </c>
      <c r="G80" s="32">
        <v>1103411.46</v>
      </c>
      <c r="H80" s="34">
        <v>967</v>
      </c>
    </row>
    <row r="81" spans="1:8" ht="12" outlineLevel="2" x14ac:dyDescent="0.2">
      <c r="A81" s="30"/>
      <c r="B81" s="31" t="s">
        <v>144</v>
      </c>
      <c r="C81" s="32">
        <v>1561961.53</v>
      </c>
      <c r="D81" s="34">
        <v>1045</v>
      </c>
      <c r="E81" s="46">
        <v>0</v>
      </c>
      <c r="F81" s="45">
        <v>0</v>
      </c>
      <c r="G81" s="32">
        <v>1561961.53</v>
      </c>
      <c r="H81" s="34">
        <v>1045</v>
      </c>
    </row>
    <row r="82" spans="1:8" ht="12" outlineLevel="2" x14ac:dyDescent="0.2">
      <c r="A82" s="30"/>
      <c r="B82" s="31" t="s">
        <v>145</v>
      </c>
      <c r="C82" s="32">
        <v>1561961.53</v>
      </c>
      <c r="D82" s="34">
        <v>1045</v>
      </c>
      <c r="E82" s="46">
        <v>0</v>
      </c>
      <c r="F82" s="45">
        <v>0</v>
      </c>
      <c r="G82" s="32">
        <v>1561961.53</v>
      </c>
      <c r="H82" s="34">
        <v>1045</v>
      </c>
    </row>
    <row r="83" spans="1:8" ht="12" outlineLevel="2" x14ac:dyDescent="0.2">
      <c r="A83" s="30"/>
      <c r="B83" s="31" t="s">
        <v>146</v>
      </c>
      <c r="C83" s="32">
        <v>1561961.53</v>
      </c>
      <c r="D83" s="34">
        <v>1045</v>
      </c>
      <c r="E83" s="46">
        <v>0</v>
      </c>
      <c r="F83" s="45">
        <v>0</v>
      </c>
      <c r="G83" s="32">
        <v>1561961.53</v>
      </c>
      <c r="H83" s="34">
        <v>1045</v>
      </c>
    </row>
    <row r="84" spans="1:8" ht="12" outlineLevel="2" x14ac:dyDescent="0.2">
      <c r="A84" s="30"/>
      <c r="B84" s="31" t="s">
        <v>147</v>
      </c>
      <c r="C84" s="32">
        <v>1561961.53</v>
      </c>
      <c r="D84" s="34">
        <v>1045</v>
      </c>
      <c r="E84" s="46">
        <v>0</v>
      </c>
      <c r="F84" s="45">
        <v>0</v>
      </c>
      <c r="G84" s="32">
        <v>1561961.53</v>
      </c>
      <c r="H84" s="34">
        <v>1045</v>
      </c>
    </row>
    <row r="85" spans="1:8" ht="12" outlineLevel="2" x14ac:dyDescent="0.2">
      <c r="A85" s="30"/>
      <c r="B85" s="31" t="s">
        <v>148</v>
      </c>
      <c r="C85" s="32">
        <v>1558972.17</v>
      </c>
      <c r="D85" s="34">
        <v>1043</v>
      </c>
      <c r="E85" s="46">
        <v>0</v>
      </c>
      <c r="F85" s="45">
        <v>0</v>
      </c>
      <c r="G85" s="32">
        <v>1558972.17</v>
      </c>
      <c r="H85" s="34">
        <v>1043</v>
      </c>
    </row>
    <row r="86" spans="1:8" ht="21" x14ac:dyDescent="0.2">
      <c r="A86" s="27" t="s">
        <v>180</v>
      </c>
      <c r="B86" s="27" t="s">
        <v>28</v>
      </c>
      <c r="C86" s="28">
        <v>4324614.18</v>
      </c>
      <c r="D86" s="29">
        <v>2893</v>
      </c>
      <c r="E86" s="28">
        <v>-500000</v>
      </c>
      <c r="F86" s="29">
        <v>-334</v>
      </c>
      <c r="G86" s="28">
        <v>3824614.18</v>
      </c>
      <c r="H86" s="29">
        <v>2559</v>
      </c>
    </row>
    <row r="87" spans="1:8" outlineLevel="2" x14ac:dyDescent="0.2">
      <c r="A87" s="30"/>
      <c r="B87" s="31" t="s">
        <v>138</v>
      </c>
      <c r="C87" s="32">
        <v>259526.35</v>
      </c>
      <c r="D87" s="33">
        <v>173</v>
      </c>
      <c r="E87" s="32">
        <v>0</v>
      </c>
      <c r="F87" s="34">
        <v>0</v>
      </c>
      <c r="G87" s="32">
        <v>259526.35</v>
      </c>
      <c r="H87" s="34">
        <v>173</v>
      </c>
    </row>
    <row r="88" spans="1:8" outlineLevel="2" x14ac:dyDescent="0.2">
      <c r="A88" s="30"/>
      <c r="B88" s="31" t="s">
        <v>139</v>
      </c>
      <c r="C88" s="32">
        <v>129276.4</v>
      </c>
      <c r="D88" s="33">
        <v>88</v>
      </c>
      <c r="E88" s="32">
        <v>0</v>
      </c>
      <c r="F88" s="34">
        <v>0</v>
      </c>
      <c r="G88" s="32">
        <v>129276.4</v>
      </c>
      <c r="H88" s="34">
        <v>88</v>
      </c>
    </row>
    <row r="89" spans="1:8" outlineLevel="2" x14ac:dyDescent="0.2">
      <c r="A89" s="30"/>
      <c r="B89" s="31" t="s">
        <v>140</v>
      </c>
      <c r="C89" s="32">
        <v>73506.25</v>
      </c>
      <c r="D89" s="33">
        <v>48</v>
      </c>
      <c r="E89" s="32">
        <v>-1198.1400000000001</v>
      </c>
      <c r="F89" s="34">
        <v>-1</v>
      </c>
      <c r="G89" s="32">
        <v>72308.11</v>
      </c>
      <c r="H89" s="34">
        <v>47</v>
      </c>
    </row>
    <row r="90" spans="1:8" ht="12" outlineLevel="2" x14ac:dyDescent="0.2">
      <c r="A90" s="30"/>
      <c r="B90" s="31" t="s">
        <v>141</v>
      </c>
      <c r="C90" s="32">
        <v>428978.94</v>
      </c>
      <c r="D90" s="33">
        <v>287</v>
      </c>
      <c r="E90" s="46">
        <v>-361306.05</v>
      </c>
      <c r="F90" s="40">
        <v>-210</v>
      </c>
      <c r="G90" s="32">
        <v>67672.89</v>
      </c>
      <c r="H90" s="34">
        <v>77</v>
      </c>
    </row>
    <row r="91" spans="1:8" ht="12" outlineLevel="2" x14ac:dyDescent="0.2">
      <c r="A91" s="30"/>
      <c r="B91" s="31" t="s">
        <v>142</v>
      </c>
      <c r="C91" s="32">
        <v>428978.94</v>
      </c>
      <c r="D91" s="33">
        <v>287</v>
      </c>
      <c r="E91" s="46">
        <v>51320.01</v>
      </c>
      <c r="F91" s="40">
        <v>-6</v>
      </c>
      <c r="G91" s="32">
        <v>480298.95</v>
      </c>
      <c r="H91" s="34">
        <v>281</v>
      </c>
    </row>
    <row r="92" spans="1:8" ht="12" outlineLevel="2" x14ac:dyDescent="0.2">
      <c r="A92" s="30"/>
      <c r="B92" s="31" t="s">
        <v>143</v>
      </c>
      <c r="C92" s="32">
        <v>428978.94</v>
      </c>
      <c r="D92" s="33">
        <v>287</v>
      </c>
      <c r="E92" s="46">
        <v>-53084.56</v>
      </c>
      <c r="F92" s="40">
        <v>-36</v>
      </c>
      <c r="G92" s="32">
        <v>375894.38</v>
      </c>
      <c r="H92" s="34">
        <v>251</v>
      </c>
    </row>
    <row r="93" spans="1:8" ht="12" outlineLevel="2" x14ac:dyDescent="0.2">
      <c r="A93" s="30"/>
      <c r="B93" s="31" t="s">
        <v>150</v>
      </c>
      <c r="C93" s="32">
        <v>428978.94</v>
      </c>
      <c r="D93" s="33">
        <v>287</v>
      </c>
      <c r="E93" s="46">
        <v>-135731.26</v>
      </c>
      <c r="F93" s="40">
        <v>-81</v>
      </c>
      <c r="G93" s="32">
        <v>293247.68</v>
      </c>
      <c r="H93" s="34">
        <v>206</v>
      </c>
    </row>
    <row r="94" spans="1:8" ht="12" outlineLevel="2" x14ac:dyDescent="0.2">
      <c r="A94" s="30"/>
      <c r="B94" s="31" t="s">
        <v>144</v>
      </c>
      <c r="C94" s="32">
        <v>428978.94</v>
      </c>
      <c r="D94" s="33">
        <v>287</v>
      </c>
      <c r="E94" s="46">
        <v>0</v>
      </c>
      <c r="F94" s="45">
        <v>0</v>
      </c>
      <c r="G94" s="32">
        <v>428978.94</v>
      </c>
      <c r="H94" s="34">
        <v>287</v>
      </c>
    </row>
    <row r="95" spans="1:8" outlineLevel="2" x14ac:dyDescent="0.2">
      <c r="A95" s="30"/>
      <c r="B95" s="31" t="s">
        <v>145</v>
      </c>
      <c r="C95" s="32">
        <v>428978.94</v>
      </c>
      <c r="D95" s="33">
        <v>287</v>
      </c>
      <c r="E95" s="32"/>
      <c r="F95" s="33"/>
      <c r="G95" s="32">
        <v>428978.94</v>
      </c>
      <c r="H95" s="34">
        <v>287</v>
      </c>
    </row>
    <row r="96" spans="1:8" outlineLevel="2" x14ac:dyDescent="0.2">
      <c r="A96" s="30"/>
      <c r="B96" s="31" t="s">
        <v>146</v>
      </c>
      <c r="C96" s="32">
        <v>428978.94</v>
      </c>
      <c r="D96" s="33">
        <v>287</v>
      </c>
      <c r="E96" s="32"/>
      <c r="F96" s="33"/>
      <c r="G96" s="32">
        <v>428978.94</v>
      </c>
      <c r="H96" s="34">
        <v>287</v>
      </c>
    </row>
    <row r="97" spans="1:8" outlineLevel="2" x14ac:dyDescent="0.2">
      <c r="A97" s="30"/>
      <c r="B97" s="31" t="s">
        <v>147</v>
      </c>
      <c r="C97" s="32">
        <v>428978.94</v>
      </c>
      <c r="D97" s="33">
        <v>287</v>
      </c>
      <c r="E97" s="32"/>
      <c r="F97" s="33"/>
      <c r="G97" s="32">
        <v>428978.94</v>
      </c>
      <c r="H97" s="34">
        <v>287</v>
      </c>
    </row>
    <row r="98" spans="1:8" outlineLevel="2" x14ac:dyDescent="0.2">
      <c r="A98" s="30"/>
      <c r="B98" s="31" t="s">
        <v>148</v>
      </c>
      <c r="C98" s="32">
        <v>430473.66</v>
      </c>
      <c r="D98" s="33">
        <v>288</v>
      </c>
      <c r="E98" s="32"/>
      <c r="F98" s="33"/>
      <c r="G98" s="32">
        <v>430473.66</v>
      </c>
      <c r="H98" s="34">
        <v>288</v>
      </c>
    </row>
    <row r="99" spans="1:8" ht="21" x14ac:dyDescent="0.2">
      <c r="A99" s="27" t="s">
        <v>274</v>
      </c>
      <c r="B99" s="27" t="s">
        <v>30</v>
      </c>
      <c r="C99" s="28">
        <v>8075080.25</v>
      </c>
      <c r="D99" s="29">
        <v>5536</v>
      </c>
      <c r="E99" s="28">
        <v>-1000000</v>
      </c>
      <c r="F99" s="29">
        <v>-686</v>
      </c>
      <c r="G99" s="28">
        <v>7075080.25</v>
      </c>
      <c r="H99" s="29">
        <v>4850</v>
      </c>
    </row>
    <row r="100" spans="1:8" outlineLevel="2" x14ac:dyDescent="0.2">
      <c r="A100" s="30"/>
      <c r="B100" s="31" t="s">
        <v>138</v>
      </c>
      <c r="C100" s="32">
        <v>236412.39</v>
      </c>
      <c r="D100" s="33">
        <v>194</v>
      </c>
      <c r="E100" s="32">
        <v>0</v>
      </c>
      <c r="F100" s="34">
        <v>0</v>
      </c>
      <c r="G100" s="32">
        <v>236412.39</v>
      </c>
      <c r="H100" s="34">
        <v>194</v>
      </c>
    </row>
    <row r="101" spans="1:8" ht="12" outlineLevel="2" x14ac:dyDescent="0.2">
      <c r="A101" s="30"/>
      <c r="B101" s="31" t="s">
        <v>139</v>
      </c>
      <c r="C101" s="32">
        <v>816545.85</v>
      </c>
      <c r="D101" s="33">
        <v>628</v>
      </c>
      <c r="E101" s="46">
        <v>0</v>
      </c>
      <c r="F101" s="45">
        <v>0</v>
      </c>
      <c r="G101" s="32">
        <v>816545.85</v>
      </c>
      <c r="H101" s="34">
        <v>628</v>
      </c>
    </row>
    <row r="102" spans="1:8" outlineLevel="2" x14ac:dyDescent="0.2">
      <c r="A102" s="30"/>
      <c r="B102" s="31" t="s">
        <v>140</v>
      </c>
      <c r="C102" s="32">
        <v>529145.28</v>
      </c>
      <c r="D102" s="33">
        <v>370</v>
      </c>
      <c r="E102" s="32">
        <v>-19170.240000000002</v>
      </c>
      <c r="F102" s="34">
        <v>-16</v>
      </c>
      <c r="G102" s="32">
        <v>509975.03999999998</v>
      </c>
      <c r="H102" s="34">
        <v>354</v>
      </c>
    </row>
    <row r="103" spans="1:8" ht="12" outlineLevel="2" x14ac:dyDescent="0.2">
      <c r="A103" s="30"/>
      <c r="B103" s="31" t="s">
        <v>141</v>
      </c>
      <c r="C103" s="32">
        <v>721940.09</v>
      </c>
      <c r="D103" s="33">
        <v>483</v>
      </c>
      <c r="E103" s="46">
        <v>-325290.37</v>
      </c>
      <c r="F103" s="45">
        <v>-179</v>
      </c>
      <c r="G103" s="32">
        <v>396649.72</v>
      </c>
      <c r="H103" s="34">
        <v>304</v>
      </c>
    </row>
    <row r="104" spans="1:8" ht="12" outlineLevel="2" x14ac:dyDescent="0.2">
      <c r="A104" s="30"/>
      <c r="B104" s="31" t="s">
        <v>142</v>
      </c>
      <c r="C104" s="32">
        <v>721940.09</v>
      </c>
      <c r="D104" s="33">
        <v>483</v>
      </c>
      <c r="E104" s="46">
        <v>-351947.59</v>
      </c>
      <c r="F104" s="45">
        <v>-166</v>
      </c>
      <c r="G104" s="32">
        <v>369992.5</v>
      </c>
      <c r="H104" s="34">
        <v>317</v>
      </c>
    </row>
    <row r="105" spans="1:8" ht="12" outlineLevel="2" x14ac:dyDescent="0.2">
      <c r="A105" s="30"/>
      <c r="B105" s="31" t="s">
        <v>143</v>
      </c>
      <c r="C105" s="32">
        <v>721940.09</v>
      </c>
      <c r="D105" s="33">
        <v>483</v>
      </c>
      <c r="E105" s="46">
        <v>-220928.95</v>
      </c>
      <c r="F105" s="45">
        <v>-105</v>
      </c>
      <c r="G105" s="32">
        <v>501011.14</v>
      </c>
      <c r="H105" s="34">
        <v>378</v>
      </c>
    </row>
    <row r="106" spans="1:8" ht="12" outlineLevel="2" x14ac:dyDescent="0.2">
      <c r="A106" s="30"/>
      <c r="B106" s="31" t="s">
        <v>150</v>
      </c>
      <c r="C106" s="32">
        <v>721940.09</v>
      </c>
      <c r="D106" s="33">
        <v>483</v>
      </c>
      <c r="E106" s="46">
        <v>-82662.850000000006</v>
      </c>
      <c r="F106" s="45">
        <v>-220</v>
      </c>
      <c r="G106" s="32">
        <v>639277.24</v>
      </c>
      <c r="H106" s="34">
        <v>263</v>
      </c>
    </row>
    <row r="107" spans="1:8" ht="12" outlineLevel="2" x14ac:dyDescent="0.2">
      <c r="A107" s="30"/>
      <c r="B107" s="31" t="s">
        <v>144</v>
      </c>
      <c r="C107" s="32">
        <v>721940.09</v>
      </c>
      <c r="D107" s="33">
        <v>483</v>
      </c>
      <c r="E107" s="46">
        <v>0</v>
      </c>
      <c r="F107" s="45">
        <v>0</v>
      </c>
      <c r="G107" s="32">
        <v>721940.09</v>
      </c>
      <c r="H107" s="34">
        <v>483</v>
      </c>
    </row>
    <row r="108" spans="1:8" outlineLevel="2" x14ac:dyDescent="0.2">
      <c r="A108" s="30"/>
      <c r="B108" s="31" t="s">
        <v>145</v>
      </c>
      <c r="C108" s="32">
        <v>721940.09</v>
      </c>
      <c r="D108" s="33">
        <v>483</v>
      </c>
      <c r="E108" s="32"/>
      <c r="F108" s="33"/>
      <c r="G108" s="32">
        <v>721940.09</v>
      </c>
      <c r="H108" s="34">
        <v>483</v>
      </c>
    </row>
    <row r="109" spans="1:8" outlineLevel="2" x14ac:dyDescent="0.2">
      <c r="A109" s="30"/>
      <c r="B109" s="31" t="s">
        <v>146</v>
      </c>
      <c r="C109" s="32">
        <v>721940.09</v>
      </c>
      <c r="D109" s="33">
        <v>483</v>
      </c>
      <c r="E109" s="32"/>
      <c r="F109" s="33"/>
      <c r="G109" s="32">
        <v>721940.09</v>
      </c>
      <c r="H109" s="34">
        <v>483</v>
      </c>
    </row>
    <row r="110" spans="1:8" outlineLevel="2" x14ac:dyDescent="0.2">
      <c r="A110" s="30"/>
      <c r="B110" s="31" t="s">
        <v>147</v>
      </c>
      <c r="C110" s="32">
        <v>721940.09</v>
      </c>
      <c r="D110" s="33">
        <v>483</v>
      </c>
      <c r="E110" s="32"/>
      <c r="F110" s="33"/>
      <c r="G110" s="32">
        <v>721940.09</v>
      </c>
      <c r="H110" s="34">
        <v>483</v>
      </c>
    </row>
    <row r="111" spans="1:8" outlineLevel="2" x14ac:dyDescent="0.2">
      <c r="A111" s="30"/>
      <c r="B111" s="31" t="s">
        <v>148</v>
      </c>
      <c r="C111" s="32">
        <v>717456.01</v>
      </c>
      <c r="D111" s="33">
        <v>480</v>
      </c>
      <c r="E111" s="32"/>
      <c r="F111" s="33"/>
      <c r="G111" s="32">
        <v>717456.01</v>
      </c>
      <c r="H111" s="34">
        <v>480</v>
      </c>
    </row>
    <row r="112" spans="1:8" ht="21" x14ac:dyDescent="0.2">
      <c r="A112" s="27" t="s">
        <v>183</v>
      </c>
      <c r="B112" s="27" t="s">
        <v>33</v>
      </c>
      <c r="C112" s="28">
        <v>4461073.57</v>
      </c>
      <c r="D112" s="29">
        <v>3071</v>
      </c>
      <c r="E112" s="28">
        <v>-550000</v>
      </c>
      <c r="F112" s="29">
        <v>-379</v>
      </c>
      <c r="G112" s="28">
        <v>3911073.57</v>
      </c>
      <c r="H112" s="29">
        <v>2692</v>
      </c>
    </row>
    <row r="113" spans="1:8" ht="12" outlineLevel="2" x14ac:dyDescent="0.2">
      <c r="A113" s="30"/>
      <c r="B113" s="31" t="s">
        <v>138</v>
      </c>
      <c r="C113" s="32">
        <v>185118.97</v>
      </c>
      <c r="D113" s="33">
        <v>142</v>
      </c>
      <c r="E113" s="46">
        <v>0</v>
      </c>
      <c r="F113" s="45">
        <v>0</v>
      </c>
      <c r="G113" s="32">
        <v>185118.97</v>
      </c>
      <c r="H113" s="34">
        <v>142</v>
      </c>
    </row>
    <row r="114" spans="1:8" ht="12" outlineLevel="2" x14ac:dyDescent="0.2">
      <c r="A114" s="30"/>
      <c r="B114" s="31" t="s">
        <v>139</v>
      </c>
      <c r="C114" s="32">
        <v>280107.52000000002</v>
      </c>
      <c r="D114" s="33">
        <v>218</v>
      </c>
      <c r="E114" s="46">
        <v>0</v>
      </c>
      <c r="F114" s="45">
        <v>0</v>
      </c>
      <c r="G114" s="32">
        <v>280107.52000000002</v>
      </c>
      <c r="H114" s="34">
        <v>218</v>
      </c>
    </row>
    <row r="115" spans="1:8" ht="12" outlineLevel="2" x14ac:dyDescent="0.2">
      <c r="A115" s="30"/>
      <c r="B115" s="31" t="s">
        <v>140</v>
      </c>
      <c r="C115" s="32">
        <v>363726.08000000002</v>
      </c>
      <c r="D115" s="33">
        <v>281</v>
      </c>
      <c r="E115" s="46">
        <v>-12774.79</v>
      </c>
      <c r="F115" s="45">
        <v>-36</v>
      </c>
      <c r="G115" s="32">
        <v>350951.29</v>
      </c>
      <c r="H115" s="34">
        <v>245</v>
      </c>
    </row>
    <row r="116" spans="1:8" ht="12" outlineLevel="2" x14ac:dyDescent="0.2">
      <c r="A116" s="30"/>
      <c r="B116" s="31" t="s">
        <v>141</v>
      </c>
      <c r="C116" s="32">
        <v>403569</v>
      </c>
      <c r="D116" s="33">
        <v>270</v>
      </c>
      <c r="E116" s="46">
        <v>-135832.26</v>
      </c>
      <c r="F116" s="45">
        <v>-54</v>
      </c>
      <c r="G116" s="32">
        <v>267736.74</v>
      </c>
      <c r="H116" s="34">
        <v>216</v>
      </c>
    </row>
    <row r="117" spans="1:8" ht="12" outlineLevel="2" x14ac:dyDescent="0.2">
      <c r="A117" s="30"/>
      <c r="B117" s="31" t="s">
        <v>142</v>
      </c>
      <c r="C117" s="32">
        <v>403569</v>
      </c>
      <c r="D117" s="33">
        <v>270</v>
      </c>
      <c r="E117" s="46">
        <v>-103222.03</v>
      </c>
      <c r="F117" s="45">
        <v>-77</v>
      </c>
      <c r="G117" s="32">
        <v>300346.96999999997</v>
      </c>
      <c r="H117" s="34">
        <v>193</v>
      </c>
    </row>
    <row r="118" spans="1:8" ht="12" outlineLevel="2" x14ac:dyDescent="0.2">
      <c r="A118" s="30"/>
      <c r="B118" s="31" t="s">
        <v>143</v>
      </c>
      <c r="C118" s="32">
        <v>403569</v>
      </c>
      <c r="D118" s="33">
        <v>270</v>
      </c>
      <c r="E118" s="46">
        <v>-140856.47</v>
      </c>
      <c r="F118" s="45">
        <v>-89</v>
      </c>
      <c r="G118" s="32">
        <v>262712.53000000003</v>
      </c>
      <c r="H118" s="34">
        <v>181</v>
      </c>
    </row>
    <row r="119" spans="1:8" ht="12" outlineLevel="2" x14ac:dyDescent="0.2">
      <c r="A119" s="30"/>
      <c r="B119" s="31" t="s">
        <v>150</v>
      </c>
      <c r="C119" s="32">
        <v>403569</v>
      </c>
      <c r="D119" s="33">
        <v>270</v>
      </c>
      <c r="E119" s="46">
        <v>-157314.45000000001</v>
      </c>
      <c r="F119" s="45">
        <v>-123</v>
      </c>
      <c r="G119" s="32">
        <v>246254.55</v>
      </c>
      <c r="H119" s="34">
        <v>147</v>
      </c>
    </row>
    <row r="120" spans="1:8" ht="12" outlineLevel="2" x14ac:dyDescent="0.2">
      <c r="A120" s="30"/>
      <c r="B120" s="31" t="s">
        <v>144</v>
      </c>
      <c r="C120" s="32">
        <v>403569</v>
      </c>
      <c r="D120" s="33">
        <v>270</v>
      </c>
      <c r="E120" s="46">
        <v>0</v>
      </c>
      <c r="F120" s="45">
        <v>0</v>
      </c>
      <c r="G120" s="32">
        <v>403569</v>
      </c>
      <c r="H120" s="34">
        <v>270</v>
      </c>
    </row>
    <row r="121" spans="1:8" ht="12" outlineLevel="2" x14ac:dyDescent="0.2">
      <c r="A121" s="30"/>
      <c r="B121" s="31" t="s">
        <v>145</v>
      </c>
      <c r="C121" s="32">
        <v>403569</v>
      </c>
      <c r="D121" s="33">
        <v>270</v>
      </c>
      <c r="E121" s="46">
        <v>0</v>
      </c>
      <c r="F121" s="45">
        <v>0</v>
      </c>
      <c r="G121" s="32">
        <v>403569</v>
      </c>
      <c r="H121" s="34">
        <v>270</v>
      </c>
    </row>
    <row r="122" spans="1:8" ht="12" outlineLevel="2" x14ac:dyDescent="0.2">
      <c r="A122" s="30"/>
      <c r="B122" s="31" t="s">
        <v>146</v>
      </c>
      <c r="C122" s="32">
        <v>403569</v>
      </c>
      <c r="D122" s="33">
        <v>270</v>
      </c>
      <c r="E122" s="46">
        <v>0</v>
      </c>
      <c r="F122" s="45">
        <v>0</v>
      </c>
      <c r="G122" s="32">
        <v>403569</v>
      </c>
      <c r="H122" s="34">
        <v>270</v>
      </c>
    </row>
    <row r="123" spans="1:8" ht="12" outlineLevel="2" x14ac:dyDescent="0.2">
      <c r="A123" s="30"/>
      <c r="B123" s="31" t="s">
        <v>147</v>
      </c>
      <c r="C123" s="32">
        <v>403569</v>
      </c>
      <c r="D123" s="33">
        <v>270</v>
      </c>
      <c r="E123" s="46">
        <v>0</v>
      </c>
      <c r="F123" s="45">
        <v>0</v>
      </c>
      <c r="G123" s="32">
        <v>403569</v>
      </c>
      <c r="H123" s="34">
        <v>270</v>
      </c>
    </row>
    <row r="124" spans="1:8" ht="12" outlineLevel="2" x14ac:dyDescent="0.2">
      <c r="A124" s="30"/>
      <c r="B124" s="31" t="s">
        <v>148</v>
      </c>
      <c r="C124" s="32">
        <v>403569</v>
      </c>
      <c r="D124" s="33">
        <v>270</v>
      </c>
      <c r="E124" s="46">
        <v>0</v>
      </c>
      <c r="F124" s="45">
        <v>0</v>
      </c>
      <c r="G124" s="32">
        <v>403569</v>
      </c>
      <c r="H124" s="34">
        <v>270</v>
      </c>
    </row>
    <row r="125" spans="1:8" ht="21" x14ac:dyDescent="0.2">
      <c r="A125" s="27" t="s">
        <v>194</v>
      </c>
      <c r="B125" s="27" t="s">
        <v>39</v>
      </c>
      <c r="C125" s="28">
        <v>10369193.029999999</v>
      </c>
      <c r="D125" s="29">
        <v>7573</v>
      </c>
      <c r="E125" s="28">
        <v>282151.75</v>
      </c>
      <c r="F125" s="29">
        <v>206</v>
      </c>
      <c r="G125" s="28">
        <v>10651344.779999999</v>
      </c>
      <c r="H125" s="29">
        <v>7779</v>
      </c>
    </row>
    <row r="126" spans="1:8" ht="12" outlineLevel="2" x14ac:dyDescent="0.2">
      <c r="A126" s="30"/>
      <c r="B126" s="31" t="s">
        <v>138</v>
      </c>
      <c r="C126" s="32">
        <v>750846.2</v>
      </c>
      <c r="D126" s="33">
        <v>521</v>
      </c>
      <c r="E126" s="46">
        <v>0</v>
      </c>
      <c r="F126" s="45">
        <v>0</v>
      </c>
      <c r="G126" s="32">
        <v>750846.2</v>
      </c>
      <c r="H126" s="34">
        <v>521</v>
      </c>
    </row>
    <row r="127" spans="1:8" ht="12" outlineLevel="2" x14ac:dyDescent="0.2">
      <c r="A127" s="30"/>
      <c r="B127" s="31" t="s">
        <v>139</v>
      </c>
      <c r="C127" s="32">
        <v>1464287.45</v>
      </c>
      <c r="D127" s="34">
        <v>1079</v>
      </c>
      <c r="E127" s="46">
        <v>0</v>
      </c>
      <c r="F127" s="45">
        <v>0</v>
      </c>
      <c r="G127" s="32">
        <v>1464287.45</v>
      </c>
      <c r="H127" s="34">
        <v>1079</v>
      </c>
    </row>
    <row r="128" spans="1:8" ht="12" outlineLevel="2" x14ac:dyDescent="0.2">
      <c r="A128" s="30"/>
      <c r="B128" s="31" t="s">
        <v>140</v>
      </c>
      <c r="C128" s="32">
        <v>1069464.24</v>
      </c>
      <c r="D128" s="33">
        <v>963</v>
      </c>
      <c r="E128" s="46">
        <v>0</v>
      </c>
      <c r="F128" s="45">
        <v>0</v>
      </c>
      <c r="G128" s="32">
        <v>1069464.24</v>
      </c>
      <c r="H128" s="34">
        <v>963</v>
      </c>
    </row>
    <row r="129" spans="1:8" ht="12" outlineLevel="2" x14ac:dyDescent="0.2">
      <c r="A129" s="30"/>
      <c r="B129" s="31" t="s">
        <v>141</v>
      </c>
      <c r="C129" s="32">
        <v>687562</v>
      </c>
      <c r="D129" s="33">
        <v>460</v>
      </c>
      <c r="E129" s="46">
        <v>0</v>
      </c>
      <c r="F129" s="45">
        <v>0</v>
      </c>
      <c r="G129" s="32">
        <v>687562</v>
      </c>
      <c r="H129" s="34">
        <v>460</v>
      </c>
    </row>
    <row r="130" spans="1:8" ht="12" outlineLevel="2" x14ac:dyDescent="0.2">
      <c r="A130" s="30"/>
      <c r="B130" s="31" t="s">
        <v>142</v>
      </c>
      <c r="C130" s="32">
        <v>1276518.18</v>
      </c>
      <c r="D130" s="34">
        <v>1105</v>
      </c>
      <c r="E130" s="46">
        <v>0</v>
      </c>
      <c r="F130" s="45">
        <v>0</v>
      </c>
      <c r="G130" s="32">
        <v>1276518.18</v>
      </c>
      <c r="H130" s="34">
        <v>1105</v>
      </c>
    </row>
    <row r="131" spans="1:8" ht="12" outlineLevel="2" x14ac:dyDescent="0.2">
      <c r="A131" s="30"/>
      <c r="B131" s="31" t="s">
        <v>143</v>
      </c>
      <c r="C131" s="32">
        <v>687562</v>
      </c>
      <c r="D131" s="33">
        <v>460</v>
      </c>
      <c r="E131" s="46">
        <v>0</v>
      </c>
      <c r="F131" s="45">
        <v>0</v>
      </c>
      <c r="G131" s="32">
        <v>687562</v>
      </c>
      <c r="H131" s="34">
        <v>460</v>
      </c>
    </row>
    <row r="132" spans="1:8" ht="12" outlineLevel="2" x14ac:dyDescent="0.2">
      <c r="A132" s="30"/>
      <c r="B132" s="31" t="s">
        <v>150</v>
      </c>
      <c r="C132" s="32">
        <v>995142.96</v>
      </c>
      <c r="D132" s="33">
        <v>685</v>
      </c>
      <c r="E132" s="46">
        <v>0</v>
      </c>
      <c r="F132" s="45">
        <v>0</v>
      </c>
      <c r="G132" s="32">
        <v>995142.96</v>
      </c>
      <c r="H132" s="34">
        <v>685</v>
      </c>
    </row>
    <row r="133" spans="1:8" ht="12" outlineLevel="2" x14ac:dyDescent="0.2">
      <c r="A133" s="30"/>
      <c r="B133" s="31" t="s">
        <v>144</v>
      </c>
      <c r="C133" s="32">
        <v>687562</v>
      </c>
      <c r="D133" s="33">
        <v>460</v>
      </c>
      <c r="E133" s="46">
        <v>282151.75</v>
      </c>
      <c r="F133" s="45">
        <v>206</v>
      </c>
      <c r="G133" s="32">
        <v>969713.75</v>
      </c>
      <c r="H133" s="34">
        <v>666</v>
      </c>
    </row>
    <row r="134" spans="1:8" ht="12" outlineLevel="2" x14ac:dyDescent="0.2">
      <c r="A134" s="30"/>
      <c r="B134" s="31" t="s">
        <v>145</v>
      </c>
      <c r="C134" s="32">
        <v>687562</v>
      </c>
      <c r="D134" s="33">
        <v>460</v>
      </c>
      <c r="E134" s="46">
        <v>0</v>
      </c>
      <c r="F134" s="45">
        <v>0</v>
      </c>
      <c r="G134" s="32">
        <v>687562</v>
      </c>
      <c r="H134" s="34">
        <v>460</v>
      </c>
    </row>
    <row r="135" spans="1:8" ht="12" outlineLevel="2" x14ac:dyDescent="0.2">
      <c r="A135" s="30"/>
      <c r="B135" s="31" t="s">
        <v>146</v>
      </c>
      <c r="C135" s="32">
        <v>687562</v>
      </c>
      <c r="D135" s="33">
        <v>460</v>
      </c>
      <c r="E135" s="46">
        <v>0</v>
      </c>
      <c r="F135" s="45">
        <v>0</v>
      </c>
      <c r="G135" s="32">
        <v>687562</v>
      </c>
      <c r="H135" s="34">
        <v>460</v>
      </c>
    </row>
    <row r="136" spans="1:8" ht="12" outlineLevel="2" x14ac:dyDescent="0.2">
      <c r="A136" s="30"/>
      <c r="B136" s="31" t="s">
        <v>147</v>
      </c>
      <c r="C136" s="32">
        <v>687562</v>
      </c>
      <c r="D136" s="33">
        <v>460</v>
      </c>
      <c r="E136" s="46">
        <v>0</v>
      </c>
      <c r="F136" s="45">
        <v>0</v>
      </c>
      <c r="G136" s="32">
        <v>687562</v>
      </c>
      <c r="H136" s="34">
        <v>460</v>
      </c>
    </row>
    <row r="137" spans="1:8" ht="12" outlineLevel="2" x14ac:dyDescent="0.2">
      <c r="A137" s="30"/>
      <c r="B137" s="31" t="s">
        <v>148</v>
      </c>
      <c r="C137" s="32">
        <v>687562</v>
      </c>
      <c r="D137" s="33">
        <v>460</v>
      </c>
      <c r="E137" s="46">
        <v>0</v>
      </c>
      <c r="F137" s="45">
        <v>0</v>
      </c>
      <c r="G137" s="32">
        <v>687562</v>
      </c>
      <c r="H137" s="34">
        <v>460</v>
      </c>
    </row>
    <row r="138" spans="1:8" ht="21" x14ac:dyDescent="0.2">
      <c r="A138" s="27" t="s">
        <v>203</v>
      </c>
      <c r="B138" s="27" t="s">
        <v>204</v>
      </c>
      <c r="C138" s="28">
        <v>414005.59</v>
      </c>
      <c r="D138" s="37">
        <v>483</v>
      </c>
      <c r="E138" s="28">
        <v>250000</v>
      </c>
      <c r="F138" s="29">
        <v>292</v>
      </c>
      <c r="G138" s="28">
        <v>664005.59</v>
      </c>
      <c r="H138" s="29">
        <v>775</v>
      </c>
    </row>
    <row r="139" spans="1:8" outlineLevel="2" x14ac:dyDescent="0.2">
      <c r="A139" s="30"/>
      <c r="B139" s="31" t="s">
        <v>138</v>
      </c>
      <c r="C139" s="32">
        <v>22420.5</v>
      </c>
      <c r="D139" s="33">
        <v>15</v>
      </c>
      <c r="E139" s="32">
        <v>0</v>
      </c>
      <c r="F139" s="34">
        <v>0</v>
      </c>
      <c r="G139" s="32">
        <v>22420.5</v>
      </c>
      <c r="H139" s="34">
        <v>15</v>
      </c>
    </row>
    <row r="140" spans="1:8" outlineLevel="2" x14ac:dyDescent="0.2">
      <c r="A140" s="30"/>
      <c r="B140" s="31" t="s">
        <v>139</v>
      </c>
      <c r="C140" s="32">
        <v>22420.5</v>
      </c>
      <c r="D140" s="33">
        <v>15</v>
      </c>
      <c r="E140" s="32">
        <v>0</v>
      </c>
      <c r="F140" s="34">
        <v>0</v>
      </c>
      <c r="G140" s="32">
        <v>22420.5</v>
      </c>
      <c r="H140" s="34">
        <v>15</v>
      </c>
    </row>
    <row r="141" spans="1:8" outlineLevel="2" x14ac:dyDescent="0.2">
      <c r="A141" s="30"/>
      <c r="B141" s="31" t="s">
        <v>140</v>
      </c>
      <c r="C141" s="32">
        <v>22420.5</v>
      </c>
      <c r="D141" s="33">
        <v>15</v>
      </c>
      <c r="E141" s="32">
        <v>0</v>
      </c>
      <c r="F141" s="34">
        <v>0</v>
      </c>
      <c r="G141" s="32">
        <v>22420.5</v>
      </c>
      <c r="H141" s="34">
        <v>15</v>
      </c>
    </row>
    <row r="142" spans="1:8" outlineLevel="2" x14ac:dyDescent="0.2">
      <c r="A142" s="30"/>
      <c r="B142" s="31" t="s">
        <v>141</v>
      </c>
      <c r="C142" s="32">
        <v>22420.5</v>
      </c>
      <c r="D142" s="33">
        <v>15</v>
      </c>
      <c r="E142" s="32">
        <v>0</v>
      </c>
      <c r="F142" s="34">
        <v>0</v>
      </c>
      <c r="G142" s="32">
        <v>22420.5</v>
      </c>
      <c r="H142" s="34">
        <v>15</v>
      </c>
    </row>
    <row r="143" spans="1:8" outlineLevel="2" x14ac:dyDescent="0.2">
      <c r="A143" s="30"/>
      <c r="B143" s="31" t="s">
        <v>142</v>
      </c>
      <c r="C143" s="32">
        <v>167380.09</v>
      </c>
      <c r="D143" s="33">
        <v>318</v>
      </c>
      <c r="E143" s="32">
        <v>0</v>
      </c>
      <c r="F143" s="34">
        <v>0</v>
      </c>
      <c r="G143" s="32">
        <v>167380.09</v>
      </c>
      <c r="H143" s="34">
        <v>318</v>
      </c>
    </row>
    <row r="144" spans="1:8" outlineLevel="2" x14ac:dyDescent="0.2">
      <c r="A144" s="30"/>
      <c r="B144" s="31" t="s">
        <v>143</v>
      </c>
      <c r="C144" s="32">
        <v>22420.5</v>
      </c>
      <c r="D144" s="33">
        <v>15</v>
      </c>
      <c r="E144" s="32">
        <v>0</v>
      </c>
      <c r="F144" s="34">
        <v>0</v>
      </c>
      <c r="G144" s="32">
        <v>22420.5</v>
      </c>
      <c r="H144" s="34">
        <v>15</v>
      </c>
    </row>
    <row r="145" spans="1:8" outlineLevel="2" x14ac:dyDescent="0.2">
      <c r="A145" s="30"/>
      <c r="B145" s="31" t="s">
        <v>150</v>
      </c>
      <c r="C145" s="32">
        <v>22420.5</v>
      </c>
      <c r="D145" s="33">
        <v>15</v>
      </c>
      <c r="E145" s="32">
        <v>0</v>
      </c>
      <c r="F145" s="34">
        <v>0</v>
      </c>
      <c r="G145" s="32">
        <v>22420.5</v>
      </c>
      <c r="H145" s="34">
        <v>15</v>
      </c>
    </row>
    <row r="146" spans="1:8" outlineLevel="2" x14ac:dyDescent="0.2">
      <c r="A146" s="30"/>
      <c r="B146" s="31" t="s">
        <v>144</v>
      </c>
      <c r="C146" s="32">
        <v>22420.5</v>
      </c>
      <c r="D146" s="33">
        <v>15</v>
      </c>
      <c r="E146" s="32">
        <v>250000</v>
      </c>
      <c r="F146" s="34">
        <v>292</v>
      </c>
      <c r="G146" s="32">
        <v>272420.5</v>
      </c>
      <c r="H146" s="34">
        <v>307</v>
      </c>
    </row>
    <row r="147" spans="1:8" outlineLevel="2" x14ac:dyDescent="0.2">
      <c r="A147" s="30"/>
      <c r="B147" s="31" t="s">
        <v>145</v>
      </c>
      <c r="C147" s="32">
        <v>22420.5</v>
      </c>
      <c r="D147" s="33">
        <v>15</v>
      </c>
      <c r="E147" s="32">
        <v>0</v>
      </c>
      <c r="F147" s="34">
        <v>0</v>
      </c>
      <c r="G147" s="32">
        <v>22420.5</v>
      </c>
      <c r="H147" s="34">
        <v>15</v>
      </c>
    </row>
    <row r="148" spans="1:8" outlineLevel="2" x14ac:dyDescent="0.2">
      <c r="A148" s="30"/>
      <c r="B148" s="31" t="s">
        <v>146</v>
      </c>
      <c r="C148" s="32">
        <v>22420.5</v>
      </c>
      <c r="D148" s="33">
        <v>15</v>
      </c>
      <c r="E148" s="32">
        <v>0</v>
      </c>
      <c r="F148" s="34">
        <v>0</v>
      </c>
      <c r="G148" s="32">
        <v>22420.5</v>
      </c>
      <c r="H148" s="34">
        <v>15</v>
      </c>
    </row>
    <row r="149" spans="1:8" outlineLevel="2" x14ac:dyDescent="0.2">
      <c r="A149" s="30"/>
      <c r="B149" s="31" t="s">
        <v>147</v>
      </c>
      <c r="C149" s="32">
        <v>22420.5</v>
      </c>
      <c r="D149" s="33">
        <v>15</v>
      </c>
      <c r="E149" s="32">
        <v>0</v>
      </c>
      <c r="F149" s="34">
        <v>0</v>
      </c>
      <c r="G149" s="32">
        <v>22420.5</v>
      </c>
      <c r="H149" s="34">
        <v>15</v>
      </c>
    </row>
    <row r="150" spans="1:8" outlineLevel="2" x14ac:dyDescent="0.2">
      <c r="A150" s="30"/>
      <c r="B150" s="31" t="s">
        <v>148</v>
      </c>
      <c r="C150" s="32">
        <v>22420.5</v>
      </c>
      <c r="D150" s="33">
        <v>15</v>
      </c>
      <c r="E150" s="32">
        <v>0</v>
      </c>
      <c r="F150" s="34">
        <v>0</v>
      </c>
      <c r="G150" s="32">
        <v>22420.5</v>
      </c>
      <c r="H150" s="34">
        <v>15</v>
      </c>
    </row>
    <row r="151" spans="1:8" x14ac:dyDescent="0.2">
      <c r="A151" s="188" t="s">
        <v>216</v>
      </c>
      <c r="B151" s="188"/>
      <c r="C151" s="28">
        <v>141299121.15000001</v>
      </c>
      <c r="D151" s="29">
        <v>91811</v>
      </c>
      <c r="E151" s="28">
        <v>-1803209.89</v>
      </c>
      <c r="F151" s="29">
        <v>-1323</v>
      </c>
      <c r="G151" s="28">
        <v>139495911.25999999</v>
      </c>
      <c r="H151" s="29">
        <v>90488</v>
      </c>
    </row>
  </sheetData>
  <mergeCells count="8">
    <mergeCell ref="A151:B15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topLeftCell="B1" zoomScale="150" zoomScaleNormal="100" zoomScaleSheetLayoutView="150" workbookViewId="0">
      <pane xSplit="2" ySplit="4" topLeftCell="D5" activePane="bottomRight" state="frozen"/>
      <selection activeCell="B1" sqref="B1"/>
      <selection pane="topRight" activeCell="D1" sqref="D1"/>
      <selection pane="bottomLeft" activeCell="B5" sqref="B5"/>
      <selection pane="bottomRight" activeCell="C1" sqref="C1:D1"/>
    </sheetView>
  </sheetViews>
  <sheetFormatPr defaultColWidth="10.5" defaultRowHeight="11.25" x14ac:dyDescent="0.2"/>
  <cols>
    <col min="1" max="1" width="10.5" style="60" customWidth="1"/>
    <col min="2" max="2" width="55.6640625" style="60" customWidth="1"/>
    <col min="3" max="3" width="21.6640625" style="60" customWidth="1"/>
    <col min="4" max="4" width="29.5" style="60" customWidth="1"/>
    <col min="5" max="16384" width="10.5" style="25"/>
  </cols>
  <sheetData>
    <row r="1" spans="1:5" s="60" customFormat="1" ht="51" customHeight="1" x14ac:dyDescent="0.2">
      <c r="C1" s="189" t="s">
        <v>279</v>
      </c>
      <c r="D1" s="189"/>
      <c r="E1" s="154"/>
    </row>
    <row r="2" spans="1:5" s="60" customFormat="1" ht="49.5" customHeight="1" x14ac:dyDescent="0.2">
      <c r="B2" s="191" t="s">
        <v>57</v>
      </c>
      <c r="C2" s="191"/>
      <c r="D2" s="191"/>
    </row>
    <row r="3" spans="1:5" s="60" customFormat="1" x14ac:dyDescent="0.2"/>
    <row r="4" spans="1:5" s="60" customFormat="1" ht="15" x14ac:dyDescent="0.2">
      <c r="A4" s="134" t="s">
        <v>58</v>
      </c>
      <c r="B4" s="192" t="s">
        <v>59</v>
      </c>
      <c r="C4" s="192"/>
      <c r="D4" s="143" t="s">
        <v>60</v>
      </c>
    </row>
    <row r="5" spans="1:5" s="60" customFormat="1" ht="15" x14ac:dyDescent="0.2">
      <c r="A5" s="135" t="s">
        <v>61</v>
      </c>
      <c r="B5" s="190" t="s">
        <v>3</v>
      </c>
      <c r="C5" s="190"/>
      <c r="D5" s="136">
        <v>100159</v>
      </c>
    </row>
    <row r="6" spans="1:5" s="60" customFormat="1" ht="15" x14ac:dyDescent="0.2">
      <c r="A6" s="135" t="s">
        <v>62</v>
      </c>
      <c r="B6" s="190" t="s">
        <v>6</v>
      </c>
      <c r="C6" s="190"/>
      <c r="D6" s="136">
        <v>100159</v>
      </c>
    </row>
    <row r="7" spans="1:5" s="60" customFormat="1" ht="15" x14ac:dyDescent="0.2">
      <c r="A7" s="135" t="s">
        <v>63</v>
      </c>
      <c r="B7" s="190" t="s">
        <v>9</v>
      </c>
      <c r="C7" s="190"/>
      <c r="D7" s="136">
        <v>450716</v>
      </c>
    </row>
    <row r="8" spans="1:5" s="60" customFormat="1" ht="15" x14ac:dyDescent="0.2">
      <c r="A8" s="135" t="s">
        <v>64</v>
      </c>
      <c r="B8" s="190" t="s">
        <v>11</v>
      </c>
      <c r="C8" s="190"/>
      <c r="D8" s="136">
        <v>100159</v>
      </c>
    </row>
    <row r="9" spans="1:5" s="60" customFormat="1" ht="15" x14ac:dyDescent="0.2">
      <c r="A9" s="135" t="s">
        <v>65</v>
      </c>
      <c r="B9" s="190" t="s">
        <v>13</v>
      </c>
      <c r="C9" s="190"/>
      <c r="D9" s="136">
        <v>400636</v>
      </c>
    </row>
    <row r="10" spans="1:5" s="60" customFormat="1" ht="15" x14ac:dyDescent="0.2">
      <c r="A10" s="135" t="s">
        <v>66</v>
      </c>
      <c r="B10" s="190" t="s">
        <v>15</v>
      </c>
      <c r="C10" s="190"/>
      <c r="D10" s="136">
        <v>320509</v>
      </c>
    </row>
    <row r="11" spans="1:5" s="60" customFormat="1" ht="15" x14ac:dyDescent="0.2">
      <c r="A11" s="135" t="s">
        <v>67</v>
      </c>
      <c r="B11" s="190" t="s">
        <v>16</v>
      </c>
      <c r="C11" s="190"/>
      <c r="D11" s="136">
        <v>3208135</v>
      </c>
    </row>
    <row r="12" spans="1:5" s="60" customFormat="1" ht="15" x14ac:dyDescent="0.2">
      <c r="A12" s="135" t="s">
        <v>68</v>
      </c>
      <c r="B12" s="190" t="s">
        <v>17</v>
      </c>
      <c r="C12" s="190"/>
      <c r="D12" s="136">
        <v>2423850</v>
      </c>
    </row>
    <row r="13" spans="1:5" s="60" customFormat="1" ht="15" x14ac:dyDescent="0.2">
      <c r="A13" s="135" t="s">
        <v>69</v>
      </c>
      <c r="B13" s="190" t="s">
        <v>18</v>
      </c>
      <c r="C13" s="190"/>
      <c r="D13" s="136">
        <v>4165826</v>
      </c>
    </row>
    <row r="14" spans="1:5" s="60" customFormat="1" ht="15" x14ac:dyDescent="0.2">
      <c r="A14" s="135" t="s">
        <v>70</v>
      </c>
      <c r="B14" s="190" t="s">
        <v>19</v>
      </c>
      <c r="C14" s="190"/>
      <c r="D14" s="136">
        <v>1452307</v>
      </c>
    </row>
    <row r="15" spans="1:5" s="60" customFormat="1" ht="15" x14ac:dyDescent="0.2">
      <c r="A15" s="135" t="s">
        <v>71</v>
      </c>
      <c r="B15" s="190" t="s">
        <v>20</v>
      </c>
      <c r="C15" s="190"/>
      <c r="D15" s="136">
        <v>1051671</v>
      </c>
    </row>
    <row r="16" spans="1:5" s="60" customFormat="1" ht="15" x14ac:dyDescent="0.2">
      <c r="A16" s="135" t="s">
        <v>72</v>
      </c>
      <c r="B16" s="190" t="s">
        <v>21</v>
      </c>
      <c r="C16" s="190"/>
      <c r="D16" s="136">
        <v>2071708</v>
      </c>
    </row>
    <row r="17" spans="1:6" s="60" customFormat="1" ht="15" x14ac:dyDescent="0.2">
      <c r="A17" s="135" t="s">
        <v>73</v>
      </c>
      <c r="B17" s="190" t="s">
        <v>22</v>
      </c>
      <c r="C17" s="190"/>
      <c r="D17" s="136">
        <v>2013199</v>
      </c>
    </row>
    <row r="18" spans="1:6" s="60" customFormat="1" ht="15" x14ac:dyDescent="0.2">
      <c r="A18" s="135" t="s">
        <v>74</v>
      </c>
      <c r="B18" s="190" t="s">
        <v>23</v>
      </c>
      <c r="C18" s="190"/>
      <c r="D18" s="136">
        <v>1522418</v>
      </c>
    </row>
    <row r="19" spans="1:6" s="60" customFormat="1" ht="15" x14ac:dyDescent="0.2">
      <c r="A19" s="135" t="s">
        <v>75</v>
      </c>
      <c r="B19" s="190" t="s">
        <v>24</v>
      </c>
      <c r="C19" s="190"/>
      <c r="D19" s="136">
        <v>1352148</v>
      </c>
    </row>
    <row r="20" spans="1:6" s="60" customFormat="1" ht="15" x14ac:dyDescent="0.2">
      <c r="A20" s="135" t="s">
        <v>76</v>
      </c>
      <c r="B20" s="190" t="s">
        <v>25</v>
      </c>
      <c r="C20" s="190"/>
      <c r="D20" s="136">
        <v>1041654</v>
      </c>
    </row>
    <row r="21" spans="1:6" s="60" customFormat="1" ht="15" x14ac:dyDescent="0.2">
      <c r="A21" s="135" t="s">
        <v>77</v>
      </c>
      <c r="B21" s="190" t="s">
        <v>26</v>
      </c>
      <c r="C21" s="190"/>
      <c r="D21" s="136">
        <v>711129</v>
      </c>
    </row>
    <row r="22" spans="1:6" s="60" customFormat="1" ht="15" x14ac:dyDescent="0.2">
      <c r="A22" s="135" t="s">
        <v>78</v>
      </c>
      <c r="B22" s="190" t="s">
        <v>27</v>
      </c>
      <c r="C22" s="190"/>
      <c r="D22" s="136">
        <v>1041655</v>
      </c>
    </row>
    <row r="23" spans="1:6" s="60" customFormat="1" ht="15" x14ac:dyDescent="0.2">
      <c r="A23" s="135" t="s">
        <v>79</v>
      </c>
      <c r="B23" s="190" t="s">
        <v>28</v>
      </c>
      <c r="C23" s="190"/>
      <c r="D23" s="136">
        <v>2431090</v>
      </c>
    </row>
    <row r="24" spans="1:6" s="60" customFormat="1" ht="15" x14ac:dyDescent="0.2">
      <c r="A24" s="135" t="s">
        <v>80</v>
      </c>
      <c r="B24" s="190" t="s">
        <v>29</v>
      </c>
      <c r="C24" s="190"/>
      <c r="D24" s="136">
        <v>1462322</v>
      </c>
    </row>
    <row r="25" spans="1:6" s="60" customFormat="1" ht="15" x14ac:dyDescent="0.2">
      <c r="A25" s="135" t="s">
        <v>81</v>
      </c>
      <c r="B25" s="190" t="s">
        <v>30</v>
      </c>
      <c r="C25" s="190"/>
      <c r="D25" s="136">
        <v>1239594</v>
      </c>
    </row>
    <row r="26" spans="1:6" s="60" customFormat="1" ht="15" x14ac:dyDescent="0.2">
      <c r="A26" s="135" t="s">
        <v>82</v>
      </c>
      <c r="B26" s="190" t="s">
        <v>31</v>
      </c>
      <c r="C26" s="190"/>
      <c r="D26" s="136">
        <v>2042057</v>
      </c>
    </row>
    <row r="27" spans="1:6" s="60" customFormat="1" ht="15" x14ac:dyDescent="0.2">
      <c r="A27" s="135" t="s">
        <v>83</v>
      </c>
      <c r="B27" s="190" t="s">
        <v>32</v>
      </c>
      <c r="C27" s="190"/>
      <c r="D27" s="136">
        <v>1432275</v>
      </c>
    </row>
    <row r="28" spans="1:6" s="60" customFormat="1" ht="15" x14ac:dyDescent="0.2">
      <c r="A28" s="135" t="s">
        <v>84</v>
      </c>
      <c r="B28" s="190" t="s">
        <v>33</v>
      </c>
      <c r="C28" s="190"/>
      <c r="D28" s="136">
        <v>2057595</v>
      </c>
    </row>
    <row r="29" spans="1:6" s="60" customFormat="1" ht="15" x14ac:dyDescent="0.2">
      <c r="A29" s="135" t="s">
        <v>85</v>
      </c>
      <c r="B29" s="190" t="s">
        <v>34</v>
      </c>
      <c r="C29" s="190"/>
      <c r="D29" s="136">
        <v>2250408</v>
      </c>
    </row>
    <row r="30" spans="1:6" s="60" customFormat="1" ht="15" x14ac:dyDescent="0.2">
      <c r="A30" s="135" t="s">
        <v>86</v>
      </c>
      <c r="B30" s="190" t="s">
        <v>35</v>
      </c>
      <c r="C30" s="190"/>
      <c r="D30" s="136">
        <v>1933070</v>
      </c>
    </row>
    <row r="31" spans="1:6" s="60" customFormat="1" ht="15" x14ac:dyDescent="0.2">
      <c r="A31" s="135" t="s">
        <v>87</v>
      </c>
      <c r="B31" s="190" t="s">
        <v>36</v>
      </c>
      <c r="C31" s="190"/>
      <c r="D31" s="136">
        <v>981559</v>
      </c>
      <c r="F31" s="155"/>
    </row>
    <row r="32" spans="1:6" s="60" customFormat="1" ht="15" x14ac:dyDescent="0.2">
      <c r="A32" s="135" t="s">
        <v>88</v>
      </c>
      <c r="B32" s="190" t="s">
        <v>37</v>
      </c>
      <c r="C32" s="190"/>
      <c r="D32" s="136">
        <v>2994758</v>
      </c>
    </row>
    <row r="33" spans="1:4" s="60" customFormat="1" ht="15" x14ac:dyDescent="0.2">
      <c r="A33" s="135" t="s">
        <v>89</v>
      </c>
      <c r="B33" s="190" t="s">
        <v>38</v>
      </c>
      <c r="C33" s="190"/>
      <c r="D33" s="136">
        <v>1762800</v>
      </c>
    </row>
    <row r="34" spans="1:4" s="60" customFormat="1" ht="15" x14ac:dyDescent="0.2">
      <c r="A34" s="135" t="s">
        <v>90</v>
      </c>
      <c r="B34" s="190" t="s">
        <v>39</v>
      </c>
      <c r="C34" s="190"/>
      <c r="D34" s="136">
        <v>4580150</v>
      </c>
    </row>
    <row r="35" spans="1:4" s="60" customFormat="1" ht="15" x14ac:dyDescent="0.2">
      <c r="A35" s="135" t="s">
        <v>91</v>
      </c>
      <c r="B35" s="190" t="s">
        <v>40</v>
      </c>
      <c r="C35" s="190"/>
      <c r="D35" s="136">
        <v>4093335</v>
      </c>
    </row>
    <row r="36" spans="1:4" s="60" customFormat="1" ht="15" x14ac:dyDescent="0.2">
      <c r="A36" s="135" t="s">
        <v>92</v>
      </c>
      <c r="B36" s="190" t="s">
        <v>41</v>
      </c>
      <c r="C36" s="190"/>
      <c r="D36" s="136">
        <v>2913043</v>
      </c>
    </row>
    <row r="37" spans="1:4" s="60" customFormat="1" ht="15" x14ac:dyDescent="0.2">
      <c r="A37" s="135" t="s">
        <v>93</v>
      </c>
      <c r="B37" s="190" t="s">
        <v>42</v>
      </c>
      <c r="C37" s="190"/>
      <c r="D37" s="136">
        <v>1469961</v>
      </c>
    </row>
    <row r="38" spans="1:4" s="60" customFormat="1" ht="15" x14ac:dyDescent="0.2">
      <c r="A38" s="135" t="s">
        <v>94</v>
      </c>
      <c r="B38" s="190" t="s">
        <v>43</v>
      </c>
      <c r="C38" s="190"/>
      <c r="D38" s="136">
        <v>1382195</v>
      </c>
    </row>
    <row r="39" spans="1:4" s="60" customFormat="1" ht="15" x14ac:dyDescent="0.2">
      <c r="A39" s="135" t="s">
        <v>95</v>
      </c>
      <c r="B39" s="190" t="s">
        <v>44</v>
      </c>
      <c r="C39" s="190"/>
      <c r="D39" s="136">
        <v>1552466</v>
      </c>
    </row>
    <row r="40" spans="1:4" s="60" customFormat="1" ht="15" x14ac:dyDescent="0.2">
      <c r="A40" s="193" t="s">
        <v>96</v>
      </c>
      <c r="B40" s="193"/>
      <c r="C40" s="193"/>
      <c r="D40" s="136">
        <v>60106716</v>
      </c>
    </row>
  </sheetData>
  <mergeCells count="39">
    <mergeCell ref="A40:C40"/>
    <mergeCell ref="B37:C37"/>
    <mergeCell ref="B38:C38"/>
    <mergeCell ref="B31:C31"/>
    <mergeCell ref="B32:C32"/>
    <mergeCell ref="B33:C33"/>
    <mergeCell ref="B34:C34"/>
    <mergeCell ref="B35:C35"/>
    <mergeCell ref="B36:C36"/>
    <mergeCell ref="B39:C39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C1:D1"/>
    <mergeCell ref="B6:C6"/>
    <mergeCell ref="B2:D2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view="pageBreakPreview" zoomScale="160" zoomScaleNormal="100" zoomScaleSheetLayoutView="1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0" sqref="G10"/>
    </sheetView>
  </sheetViews>
  <sheetFormatPr defaultColWidth="10.5" defaultRowHeight="11.25" x14ac:dyDescent="0.2"/>
  <cols>
    <col min="1" max="1" width="54.33203125" style="60" customWidth="1"/>
    <col min="2" max="2" width="18" style="60" customWidth="1"/>
    <col min="3" max="3" width="17" style="60" customWidth="1"/>
    <col min="4" max="16384" width="10.5" style="25"/>
  </cols>
  <sheetData>
    <row r="1" spans="1:3" s="60" customFormat="1" ht="66" customHeight="1" x14ac:dyDescent="0.2">
      <c r="B1" s="195" t="s">
        <v>286</v>
      </c>
      <c r="C1" s="195"/>
    </row>
    <row r="2" spans="1:3" ht="44.25" customHeight="1" x14ac:dyDescent="0.2">
      <c r="A2" s="194" t="s">
        <v>129</v>
      </c>
      <c r="B2" s="194"/>
      <c r="C2" s="194"/>
    </row>
    <row r="3" spans="1:3" ht="45" x14ac:dyDescent="0.2">
      <c r="A3" s="137" t="s">
        <v>1</v>
      </c>
      <c r="B3" s="138" t="s">
        <v>2</v>
      </c>
      <c r="C3" s="139" t="s">
        <v>133</v>
      </c>
    </row>
    <row r="4" spans="1:3" x14ac:dyDescent="0.2">
      <c r="A4" s="140" t="s">
        <v>5</v>
      </c>
      <c r="B4" s="141">
        <v>3515</v>
      </c>
      <c r="C4" s="141">
        <v>189684</v>
      </c>
    </row>
    <row r="5" spans="1:3" x14ac:dyDescent="0.2">
      <c r="A5" s="140" t="s">
        <v>6</v>
      </c>
      <c r="B5" s="141">
        <v>3261</v>
      </c>
      <c r="C5" s="141">
        <v>162251</v>
      </c>
    </row>
    <row r="6" spans="1:3" x14ac:dyDescent="0.2">
      <c r="A6" s="140" t="s">
        <v>8</v>
      </c>
      <c r="B6" s="141">
        <v>63417</v>
      </c>
      <c r="C6" s="141">
        <v>460461</v>
      </c>
    </row>
    <row r="7" spans="1:3" x14ac:dyDescent="0.2">
      <c r="A7" s="140" t="s">
        <v>130</v>
      </c>
      <c r="B7" s="141">
        <v>234095</v>
      </c>
      <c r="C7" s="141">
        <v>14508819</v>
      </c>
    </row>
    <row r="8" spans="1:3" x14ac:dyDescent="0.2">
      <c r="A8" s="140" t="s">
        <v>131</v>
      </c>
      <c r="B8" s="141">
        <v>78099</v>
      </c>
      <c r="C8" s="141">
        <v>4937288</v>
      </c>
    </row>
    <row r="9" spans="1:3" x14ac:dyDescent="0.2">
      <c r="A9" s="140" t="s">
        <v>12</v>
      </c>
      <c r="B9" s="141">
        <v>20914</v>
      </c>
      <c r="C9" s="141">
        <v>153283</v>
      </c>
    </row>
    <row r="10" spans="1:3" x14ac:dyDescent="0.2">
      <c r="A10" s="140" t="s">
        <v>13</v>
      </c>
      <c r="B10" s="141">
        <v>45618</v>
      </c>
      <c r="C10" s="141">
        <v>2297132</v>
      </c>
    </row>
    <row r="11" spans="1:3" x14ac:dyDescent="0.2">
      <c r="A11" s="140" t="s">
        <v>15</v>
      </c>
      <c r="B11" s="141">
        <v>12624</v>
      </c>
      <c r="C11" s="141">
        <v>688167</v>
      </c>
    </row>
    <row r="12" spans="1:3" x14ac:dyDescent="0.2">
      <c r="A12" s="140" t="s">
        <v>16</v>
      </c>
      <c r="B12" s="141">
        <v>54700</v>
      </c>
      <c r="C12" s="141">
        <v>2625737</v>
      </c>
    </row>
    <row r="13" spans="1:3" x14ac:dyDescent="0.2">
      <c r="A13" s="140" t="s">
        <v>17</v>
      </c>
      <c r="B13" s="141">
        <v>31541</v>
      </c>
      <c r="C13" s="141">
        <v>1632248</v>
      </c>
    </row>
    <row r="14" spans="1:3" x14ac:dyDescent="0.2">
      <c r="A14" s="140" t="s">
        <v>18</v>
      </c>
      <c r="B14" s="141">
        <v>21391</v>
      </c>
      <c r="C14" s="141">
        <v>1067464</v>
      </c>
    </row>
    <row r="15" spans="1:3" x14ac:dyDescent="0.2">
      <c r="A15" s="140" t="s">
        <v>19</v>
      </c>
      <c r="B15" s="141">
        <v>8704</v>
      </c>
      <c r="C15" s="141">
        <v>439124</v>
      </c>
    </row>
    <row r="16" spans="1:3" x14ac:dyDescent="0.2">
      <c r="A16" s="140" t="s">
        <v>20</v>
      </c>
      <c r="B16" s="141">
        <v>6090</v>
      </c>
      <c r="C16" s="141">
        <v>313112</v>
      </c>
    </row>
    <row r="17" spans="1:3" x14ac:dyDescent="0.2">
      <c r="A17" s="140" t="s">
        <v>21</v>
      </c>
      <c r="B17" s="141">
        <v>8221</v>
      </c>
      <c r="C17" s="141">
        <v>432891</v>
      </c>
    </row>
    <row r="18" spans="1:3" x14ac:dyDescent="0.2">
      <c r="A18" s="140" t="s">
        <v>22</v>
      </c>
      <c r="B18" s="141">
        <v>6695</v>
      </c>
      <c r="C18" s="141">
        <v>339732</v>
      </c>
    </row>
    <row r="19" spans="1:3" x14ac:dyDescent="0.2">
      <c r="A19" s="140" t="s">
        <v>23</v>
      </c>
      <c r="B19" s="141">
        <v>24766</v>
      </c>
      <c r="C19" s="141">
        <v>1154487</v>
      </c>
    </row>
    <row r="20" spans="1:3" x14ac:dyDescent="0.2">
      <c r="A20" s="140" t="s">
        <v>24</v>
      </c>
      <c r="B20" s="141">
        <v>22522</v>
      </c>
      <c r="C20" s="141">
        <v>1042693</v>
      </c>
    </row>
    <row r="21" spans="1:3" x14ac:dyDescent="0.2">
      <c r="A21" s="140" t="s">
        <v>25</v>
      </c>
      <c r="B21" s="141">
        <v>6022</v>
      </c>
      <c r="C21" s="141">
        <v>310353</v>
      </c>
    </row>
    <row r="22" spans="1:3" x14ac:dyDescent="0.2">
      <c r="A22" s="140" t="s">
        <v>26</v>
      </c>
      <c r="B22" s="141">
        <v>11025</v>
      </c>
      <c r="C22" s="141">
        <v>506387</v>
      </c>
    </row>
    <row r="23" spans="1:3" x14ac:dyDescent="0.2">
      <c r="A23" s="140" t="s">
        <v>27</v>
      </c>
      <c r="B23" s="141">
        <v>7083</v>
      </c>
      <c r="C23" s="141">
        <v>357102</v>
      </c>
    </row>
    <row r="24" spans="1:3" x14ac:dyDescent="0.2">
      <c r="A24" s="140" t="s">
        <v>28</v>
      </c>
      <c r="B24" s="141">
        <v>18073</v>
      </c>
      <c r="C24" s="141">
        <v>847699</v>
      </c>
    </row>
    <row r="25" spans="1:3" x14ac:dyDescent="0.2">
      <c r="A25" s="140" t="s">
        <v>29</v>
      </c>
      <c r="B25" s="141">
        <v>7125</v>
      </c>
      <c r="C25" s="141">
        <v>368244</v>
      </c>
    </row>
    <row r="26" spans="1:3" x14ac:dyDescent="0.2">
      <c r="A26" s="140" t="s">
        <v>30</v>
      </c>
      <c r="B26" s="141">
        <v>13291</v>
      </c>
      <c r="C26" s="141">
        <v>613989</v>
      </c>
    </row>
    <row r="27" spans="1:3" x14ac:dyDescent="0.2">
      <c r="A27" s="140" t="s">
        <v>31</v>
      </c>
      <c r="B27" s="141">
        <v>15105</v>
      </c>
      <c r="C27" s="141">
        <v>700973</v>
      </c>
    </row>
    <row r="28" spans="1:3" x14ac:dyDescent="0.2">
      <c r="A28" s="140" t="s">
        <v>32</v>
      </c>
      <c r="B28" s="141">
        <v>8895</v>
      </c>
      <c r="C28" s="141">
        <v>438146</v>
      </c>
    </row>
    <row r="29" spans="1:3" x14ac:dyDescent="0.2">
      <c r="A29" s="140" t="s">
        <v>33</v>
      </c>
      <c r="B29" s="141">
        <v>38771</v>
      </c>
      <c r="C29" s="141">
        <v>1620627</v>
      </c>
    </row>
    <row r="30" spans="1:3" x14ac:dyDescent="0.2">
      <c r="A30" s="140" t="s">
        <v>34</v>
      </c>
      <c r="B30" s="141">
        <v>10994</v>
      </c>
      <c r="C30" s="141">
        <v>488784</v>
      </c>
    </row>
    <row r="31" spans="1:3" x14ac:dyDescent="0.2">
      <c r="A31" s="140" t="s">
        <v>35</v>
      </c>
      <c r="B31" s="141">
        <v>10826</v>
      </c>
      <c r="C31" s="141">
        <v>509814</v>
      </c>
    </row>
    <row r="32" spans="1:3" x14ac:dyDescent="0.2">
      <c r="A32" s="140" t="s">
        <v>36</v>
      </c>
      <c r="B32" s="141">
        <v>11227</v>
      </c>
      <c r="C32" s="141">
        <v>510127</v>
      </c>
    </row>
    <row r="33" spans="1:3" x14ac:dyDescent="0.2">
      <c r="A33" s="140" t="s">
        <v>37</v>
      </c>
      <c r="B33" s="141">
        <v>18588</v>
      </c>
      <c r="C33" s="141">
        <v>850540</v>
      </c>
    </row>
    <row r="34" spans="1:3" x14ac:dyDescent="0.2">
      <c r="A34" s="140" t="s">
        <v>38</v>
      </c>
      <c r="B34" s="141">
        <v>5408</v>
      </c>
      <c r="C34" s="141">
        <v>287571</v>
      </c>
    </row>
    <row r="35" spans="1:3" x14ac:dyDescent="0.2">
      <c r="A35" s="140" t="s">
        <v>39</v>
      </c>
      <c r="B35" s="141">
        <v>32481</v>
      </c>
      <c r="C35" s="141">
        <v>1480618</v>
      </c>
    </row>
    <row r="36" spans="1:3" x14ac:dyDescent="0.2">
      <c r="A36" s="140" t="s">
        <v>40</v>
      </c>
      <c r="B36" s="141">
        <v>29003</v>
      </c>
      <c r="C36" s="141">
        <v>1363189</v>
      </c>
    </row>
    <row r="37" spans="1:3" x14ac:dyDescent="0.2">
      <c r="A37" s="140" t="s">
        <v>41</v>
      </c>
      <c r="B37" s="141">
        <v>10086</v>
      </c>
      <c r="C37" s="141">
        <v>459426</v>
      </c>
    </row>
    <row r="38" spans="1:3" x14ac:dyDescent="0.2">
      <c r="A38" s="140" t="s">
        <v>42</v>
      </c>
      <c r="B38" s="141">
        <v>12987</v>
      </c>
      <c r="C38" s="141">
        <v>575258</v>
      </c>
    </row>
    <row r="39" spans="1:3" x14ac:dyDescent="0.2">
      <c r="A39" s="140" t="s">
        <v>43</v>
      </c>
      <c r="B39" s="141">
        <v>8350</v>
      </c>
      <c r="C39" s="141">
        <v>428738</v>
      </c>
    </row>
    <row r="40" spans="1:3" x14ac:dyDescent="0.2">
      <c r="A40" s="140" t="s">
        <v>44</v>
      </c>
      <c r="B40" s="141">
        <v>7975</v>
      </c>
      <c r="C40" s="141">
        <v>416076</v>
      </c>
    </row>
    <row r="41" spans="1:3" x14ac:dyDescent="0.2">
      <c r="A41" s="140" t="s">
        <v>45</v>
      </c>
      <c r="B41" s="141">
        <v>4172</v>
      </c>
      <c r="C41" s="141">
        <v>224503</v>
      </c>
    </row>
    <row r="42" spans="1:3" x14ac:dyDescent="0.2">
      <c r="A42" s="140" t="s">
        <v>46</v>
      </c>
      <c r="B42" s="141">
        <v>6380</v>
      </c>
      <c r="C42" s="141">
        <v>391141</v>
      </c>
    </row>
    <row r="43" spans="1:3" x14ac:dyDescent="0.2">
      <c r="A43" s="140" t="s">
        <v>47</v>
      </c>
      <c r="B43" s="141">
        <v>12177</v>
      </c>
      <c r="C43" s="141">
        <v>726450</v>
      </c>
    </row>
    <row r="44" spans="1:3" x14ac:dyDescent="0.2">
      <c r="A44" s="140" t="s">
        <v>48</v>
      </c>
      <c r="B44" s="141">
        <v>4536</v>
      </c>
      <c r="C44" s="141">
        <v>260329</v>
      </c>
    </row>
    <row r="45" spans="1:3" x14ac:dyDescent="0.2">
      <c r="A45" s="140" t="s">
        <v>49</v>
      </c>
      <c r="B45" s="141">
        <v>2287</v>
      </c>
      <c r="C45" s="141">
        <v>152337</v>
      </c>
    </row>
    <row r="46" spans="1:3" x14ac:dyDescent="0.2">
      <c r="A46" s="140" t="s">
        <v>51</v>
      </c>
      <c r="B46" s="142">
        <v>855</v>
      </c>
      <c r="C46" s="141">
        <v>47826</v>
      </c>
    </row>
    <row r="47" spans="1:3" x14ac:dyDescent="0.2">
      <c r="A47" s="140" t="s">
        <v>132</v>
      </c>
      <c r="B47" s="141">
        <v>1592</v>
      </c>
      <c r="C47" s="141">
        <v>87029</v>
      </c>
    </row>
    <row r="48" spans="1:3" x14ac:dyDescent="0.2">
      <c r="A48" s="140" t="s">
        <v>53</v>
      </c>
      <c r="B48" s="141">
        <v>2988</v>
      </c>
      <c r="C48" s="141">
        <v>162863</v>
      </c>
    </row>
    <row r="49" spans="1:3" x14ac:dyDescent="0.2">
      <c r="A49" s="140" t="s">
        <v>55</v>
      </c>
      <c r="B49" s="141">
        <v>18200</v>
      </c>
      <c r="C49" s="141">
        <v>722829</v>
      </c>
    </row>
    <row r="50" spans="1:3" s="60" customFormat="1" x14ac:dyDescent="0.2">
      <c r="A50" s="140" t="s">
        <v>56</v>
      </c>
      <c r="B50" s="141">
        <v>982675</v>
      </c>
      <c r="C50" s="141">
        <v>48353541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70" zoomScaleNormal="100" zoomScaleSheetLayoutView="17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C1048576"/>
    </sheetView>
  </sheetViews>
  <sheetFormatPr defaultColWidth="10.5" defaultRowHeight="11.25" x14ac:dyDescent="0.2"/>
  <cols>
    <col min="1" max="1" width="54.33203125" style="60" customWidth="1"/>
    <col min="2" max="2" width="18" style="60" customWidth="1"/>
    <col min="3" max="3" width="17" style="60" customWidth="1"/>
    <col min="4" max="16384" width="10.5" style="25"/>
  </cols>
  <sheetData>
    <row r="1" spans="1:3" s="60" customFormat="1" ht="51" customHeight="1" x14ac:dyDescent="0.2">
      <c r="B1" s="195" t="s">
        <v>278</v>
      </c>
      <c r="C1" s="195"/>
    </row>
    <row r="2" spans="1:3" ht="32.1" customHeight="1" x14ac:dyDescent="0.2">
      <c r="A2" s="194" t="s">
        <v>97</v>
      </c>
      <c r="B2" s="194"/>
      <c r="C2" s="194"/>
    </row>
    <row r="3" spans="1:3" ht="44.1" customHeight="1" x14ac:dyDescent="0.2">
      <c r="A3" s="137" t="s">
        <v>1</v>
      </c>
      <c r="B3" s="138" t="s">
        <v>2</v>
      </c>
      <c r="C3" s="139" t="s">
        <v>133</v>
      </c>
    </row>
    <row r="4" spans="1:3" ht="11.1" customHeight="1" x14ac:dyDescent="0.2">
      <c r="A4" s="140" t="s">
        <v>98</v>
      </c>
      <c r="B4" s="141">
        <v>492504</v>
      </c>
      <c r="C4" s="141">
        <v>26232405</v>
      </c>
    </row>
    <row r="5" spans="1:3" ht="11.1" customHeight="1" x14ac:dyDescent="0.2">
      <c r="A5" s="140" t="s">
        <v>5</v>
      </c>
      <c r="B5" s="141">
        <v>4548</v>
      </c>
      <c r="C5" s="141">
        <v>179808</v>
      </c>
    </row>
    <row r="6" spans="1:3" ht="11.1" customHeight="1" x14ac:dyDescent="0.2">
      <c r="A6" s="140" t="s">
        <v>9</v>
      </c>
      <c r="B6" s="141">
        <v>27887</v>
      </c>
      <c r="C6" s="141">
        <v>1276505</v>
      </c>
    </row>
    <row r="7" spans="1:3" ht="11.1" customHeight="1" x14ac:dyDescent="0.2">
      <c r="A7" s="140" t="s">
        <v>11</v>
      </c>
      <c r="B7" s="141">
        <v>32508</v>
      </c>
      <c r="C7" s="141">
        <v>1497644</v>
      </c>
    </row>
    <row r="8" spans="1:3" ht="11.1" customHeight="1" x14ac:dyDescent="0.2">
      <c r="A8" s="140" t="s">
        <v>99</v>
      </c>
      <c r="B8" s="141">
        <v>114073</v>
      </c>
      <c r="C8" s="141">
        <v>5025200</v>
      </c>
    </row>
    <row r="9" spans="1:3" ht="11.1" customHeight="1" x14ac:dyDescent="0.2">
      <c r="A9" s="140" t="s">
        <v>13</v>
      </c>
      <c r="B9" s="141">
        <v>4304</v>
      </c>
      <c r="C9" s="141">
        <v>194692</v>
      </c>
    </row>
    <row r="10" spans="1:3" ht="11.1" customHeight="1" x14ac:dyDescent="0.2">
      <c r="A10" s="140" t="s">
        <v>100</v>
      </c>
      <c r="B10" s="141">
        <v>78600</v>
      </c>
      <c r="C10" s="141">
        <v>4182044</v>
      </c>
    </row>
    <row r="11" spans="1:3" ht="11.1" customHeight="1" x14ac:dyDescent="0.2">
      <c r="A11" s="140" t="s">
        <v>15</v>
      </c>
      <c r="B11" s="141">
        <v>22954</v>
      </c>
      <c r="C11" s="141">
        <v>1081477</v>
      </c>
    </row>
    <row r="12" spans="1:3" ht="11.1" customHeight="1" x14ac:dyDescent="0.2">
      <c r="A12" s="140" t="s">
        <v>16</v>
      </c>
      <c r="B12" s="141">
        <v>97914</v>
      </c>
      <c r="C12" s="141">
        <v>4338895</v>
      </c>
    </row>
    <row r="13" spans="1:3" ht="11.1" customHeight="1" x14ac:dyDescent="0.2">
      <c r="A13" s="140" t="s">
        <v>101</v>
      </c>
      <c r="B13" s="141">
        <v>60263</v>
      </c>
      <c r="C13" s="141">
        <v>2777019</v>
      </c>
    </row>
    <row r="14" spans="1:3" ht="11.1" customHeight="1" x14ac:dyDescent="0.2">
      <c r="A14" s="140" t="s">
        <v>18</v>
      </c>
      <c r="B14" s="141">
        <v>38366</v>
      </c>
      <c r="C14" s="141">
        <v>1698751</v>
      </c>
    </row>
    <row r="15" spans="1:3" ht="11.1" customHeight="1" x14ac:dyDescent="0.2">
      <c r="A15" s="140" t="s">
        <v>19</v>
      </c>
      <c r="B15" s="141">
        <v>15589</v>
      </c>
      <c r="C15" s="141">
        <v>693243</v>
      </c>
    </row>
    <row r="16" spans="1:3" ht="11.1" customHeight="1" x14ac:dyDescent="0.2">
      <c r="A16" s="140" t="s">
        <v>20</v>
      </c>
      <c r="B16" s="141">
        <v>11533</v>
      </c>
      <c r="C16" s="141">
        <v>512086</v>
      </c>
    </row>
    <row r="17" spans="1:3" ht="11.1" customHeight="1" x14ac:dyDescent="0.2">
      <c r="A17" s="140" t="s">
        <v>21</v>
      </c>
      <c r="B17" s="141">
        <v>14146</v>
      </c>
      <c r="C17" s="141">
        <v>643772</v>
      </c>
    </row>
    <row r="18" spans="1:3" ht="11.1" customHeight="1" x14ac:dyDescent="0.2">
      <c r="A18" s="140" t="s">
        <v>22</v>
      </c>
      <c r="B18" s="141">
        <v>12622</v>
      </c>
      <c r="C18" s="141">
        <v>562447</v>
      </c>
    </row>
    <row r="19" spans="1:3" ht="11.1" customHeight="1" x14ac:dyDescent="0.2">
      <c r="A19" s="140" t="s">
        <v>23</v>
      </c>
      <c r="B19" s="141">
        <v>45651</v>
      </c>
      <c r="C19" s="141">
        <v>1927119</v>
      </c>
    </row>
    <row r="20" spans="1:3" ht="11.1" customHeight="1" x14ac:dyDescent="0.2">
      <c r="A20" s="140" t="s">
        <v>24</v>
      </c>
      <c r="B20" s="141">
        <v>40605</v>
      </c>
      <c r="C20" s="141">
        <v>1675227</v>
      </c>
    </row>
    <row r="21" spans="1:3" ht="11.1" customHeight="1" x14ac:dyDescent="0.2">
      <c r="A21" s="140" t="s">
        <v>25</v>
      </c>
      <c r="B21" s="141">
        <v>11933</v>
      </c>
      <c r="C21" s="141">
        <v>533385</v>
      </c>
    </row>
    <row r="22" spans="1:3" ht="11.1" customHeight="1" x14ac:dyDescent="0.2">
      <c r="A22" s="140" t="s">
        <v>26</v>
      </c>
      <c r="B22" s="141">
        <v>20771</v>
      </c>
      <c r="C22" s="141">
        <v>865268</v>
      </c>
    </row>
    <row r="23" spans="1:3" ht="11.1" customHeight="1" x14ac:dyDescent="0.2">
      <c r="A23" s="140" t="s">
        <v>27</v>
      </c>
      <c r="B23" s="141">
        <v>14379</v>
      </c>
      <c r="C23" s="141">
        <v>635061</v>
      </c>
    </row>
    <row r="24" spans="1:3" ht="11.1" customHeight="1" x14ac:dyDescent="0.2">
      <c r="A24" s="140" t="s">
        <v>28</v>
      </c>
      <c r="B24" s="141">
        <v>35335</v>
      </c>
      <c r="C24" s="141">
        <v>1467021</v>
      </c>
    </row>
    <row r="25" spans="1:3" ht="11.1" customHeight="1" x14ac:dyDescent="0.2">
      <c r="A25" s="140" t="s">
        <v>29</v>
      </c>
      <c r="B25" s="141">
        <v>13970</v>
      </c>
      <c r="C25" s="141">
        <v>618976</v>
      </c>
    </row>
    <row r="26" spans="1:3" ht="11.1" customHeight="1" x14ac:dyDescent="0.2">
      <c r="A26" s="140" t="s">
        <v>30</v>
      </c>
      <c r="B26" s="141">
        <v>24882</v>
      </c>
      <c r="C26" s="141">
        <v>1031545</v>
      </c>
    </row>
    <row r="27" spans="1:3" ht="11.1" customHeight="1" x14ac:dyDescent="0.2">
      <c r="A27" s="140" t="s">
        <v>31</v>
      </c>
      <c r="B27" s="141">
        <v>24527</v>
      </c>
      <c r="C27" s="141">
        <v>1039945</v>
      </c>
    </row>
    <row r="28" spans="1:3" ht="11.1" customHeight="1" x14ac:dyDescent="0.2">
      <c r="A28" s="140" t="s">
        <v>32</v>
      </c>
      <c r="B28" s="141">
        <v>17164</v>
      </c>
      <c r="C28" s="141">
        <v>761381</v>
      </c>
    </row>
    <row r="29" spans="1:3" ht="11.1" customHeight="1" x14ac:dyDescent="0.2">
      <c r="A29" s="140" t="s">
        <v>33</v>
      </c>
      <c r="B29" s="141">
        <v>57340</v>
      </c>
      <c r="C29" s="141">
        <v>2239939</v>
      </c>
    </row>
    <row r="30" spans="1:3" ht="11.1" customHeight="1" x14ac:dyDescent="0.2">
      <c r="A30" s="140" t="s">
        <v>34</v>
      </c>
      <c r="B30" s="141">
        <v>21941</v>
      </c>
      <c r="C30" s="141">
        <v>886910</v>
      </c>
    </row>
    <row r="31" spans="1:3" ht="11.1" customHeight="1" x14ac:dyDescent="0.2">
      <c r="A31" s="140" t="s">
        <v>35</v>
      </c>
      <c r="B31" s="141">
        <v>20042</v>
      </c>
      <c r="C31" s="141">
        <v>841346</v>
      </c>
    </row>
    <row r="32" spans="1:3" ht="11.1" customHeight="1" x14ac:dyDescent="0.2">
      <c r="A32" s="140" t="s">
        <v>36</v>
      </c>
      <c r="B32" s="141">
        <v>19001</v>
      </c>
      <c r="C32" s="141">
        <v>796949</v>
      </c>
    </row>
    <row r="33" spans="1:3" ht="11.1" customHeight="1" x14ac:dyDescent="0.2">
      <c r="A33" s="140" t="s">
        <v>37</v>
      </c>
      <c r="B33" s="141">
        <v>34677</v>
      </c>
      <c r="C33" s="141">
        <v>1442333</v>
      </c>
    </row>
    <row r="34" spans="1:3" ht="11.1" customHeight="1" x14ac:dyDescent="0.2">
      <c r="A34" s="140" t="s">
        <v>38</v>
      </c>
      <c r="B34" s="141">
        <v>10233</v>
      </c>
      <c r="C34" s="141">
        <v>452468</v>
      </c>
    </row>
    <row r="35" spans="1:3" ht="11.1" customHeight="1" x14ac:dyDescent="0.2">
      <c r="A35" s="140" t="s">
        <v>39</v>
      </c>
      <c r="B35" s="141">
        <v>61364</v>
      </c>
      <c r="C35" s="141">
        <v>2586954</v>
      </c>
    </row>
    <row r="36" spans="1:3" ht="11.1" customHeight="1" x14ac:dyDescent="0.2">
      <c r="A36" s="140" t="s">
        <v>40</v>
      </c>
      <c r="B36" s="141">
        <v>56225</v>
      </c>
      <c r="C36" s="141">
        <v>2360982</v>
      </c>
    </row>
    <row r="37" spans="1:3" ht="11.1" customHeight="1" x14ac:dyDescent="0.2">
      <c r="A37" s="140" t="s">
        <v>41</v>
      </c>
      <c r="B37" s="141">
        <v>20424</v>
      </c>
      <c r="C37" s="141">
        <v>837963</v>
      </c>
    </row>
    <row r="38" spans="1:3" ht="11.1" customHeight="1" x14ac:dyDescent="0.2">
      <c r="A38" s="140" t="s">
        <v>42</v>
      </c>
      <c r="B38" s="141">
        <v>22903</v>
      </c>
      <c r="C38" s="141">
        <v>948757</v>
      </c>
    </row>
    <row r="39" spans="1:3" ht="11.1" customHeight="1" x14ac:dyDescent="0.2">
      <c r="A39" s="140" t="s">
        <v>43</v>
      </c>
      <c r="B39" s="141">
        <v>15503</v>
      </c>
      <c r="C39" s="141">
        <v>693152</v>
      </c>
    </row>
    <row r="40" spans="1:3" ht="11.1" customHeight="1" x14ac:dyDescent="0.2">
      <c r="A40" s="140" t="s">
        <v>44</v>
      </c>
      <c r="B40" s="141">
        <v>14318</v>
      </c>
      <c r="C40" s="141">
        <v>650181</v>
      </c>
    </row>
    <row r="41" spans="1:3" ht="11.1" customHeight="1" x14ac:dyDescent="0.2">
      <c r="A41" s="140" t="s">
        <v>45</v>
      </c>
      <c r="B41" s="141">
        <v>7174</v>
      </c>
      <c r="C41" s="141">
        <v>263771</v>
      </c>
    </row>
    <row r="42" spans="1:3" ht="11.1" customHeight="1" x14ac:dyDescent="0.2">
      <c r="A42" s="140" t="s">
        <v>46</v>
      </c>
      <c r="B42" s="141">
        <v>9848</v>
      </c>
      <c r="C42" s="141">
        <v>407952</v>
      </c>
    </row>
    <row r="43" spans="1:3" ht="11.1" customHeight="1" x14ac:dyDescent="0.2">
      <c r="A43" s="140" t="s">
        <v>47</v>
      </c>
      <c r="B43" s="141">
        <v>23599</v>
      </c>
      <c r="C43" s="141">
        <v>1005415</v>
      </c>
    </row>
    <row r="44" spans="1:3" ht="11.1" customHeight="1" x14ac:dyDescent="0.2">
      <c r="A44" s="140" t="s">
        <v>48</v>
      </c>
      <c r="B44" s="141">
        <v>6560</v>
      </c>
      <c r="C44" s="141">
        <v>263345</v>
      </c>
    </row>
    <row r="45" spans="1:3" ht="11.1" customHeight="1" x14ac:dyDescent="0.2">
      <c r="A45" s="140" t="s">
        <v>49</v>
      </c>
      <c r="B45" s="141">
        <v>4003</v>
      </c>
      <c r="C45" s="141">
        <v>168496</v>
      </c>
    </row>
    <row r="46" spans="1:3" ht="11.1" customHeight="1" x14ac:dyDescent="0.2">
      <c r="A46" s="140" t="s">
        <v>52</v>
      </c>
      <c r="B46" s="142">
        <v>69</v>
      </c>
      <c r="C46" s="141">
        <v>3039</v>
      </c>
    </row>
    <row r="47" spans="1:3" ht="11.1" customHeight="1" x14ac:dyDescent="0.2">
      <c r="A47" s="140" t="s">
        <v>102</v>
      </c>
      <c r="B47" s="141">
        <v>7151</v>
      </c>
      <c r="C47" s="141">
        <v>279866</v>
      </c>
    </row>
    <row r="48" spans="1:3" ht="11.1" customHeight="1" x14ac:dyDescent="0.2">
      <c r="A48" s="140" t="s">
        <v>103</v>
      </c>
      <c r="B48" s="142">
        <v>670</v>
      </c>
      <c r="C48" s="141">
        <v>27221</v>
      </c>
    </row>
    <row r="49" spans="1:3" ht="11.1" customHeight="1" x14ac:dyDescent="0.2">
      <c r="A49" s="140" t="s">
        <v>104</v>
      </c>
      <c r="B49" s="141">
        <v>9719</v>
      </c>
      <c r="C49" s="141">
        <v>395247</v>
      </c>
    </row>
    <row r="50" spans="1:3" ht="11.1" customHeight="1" x14ac:dyDescent="0.2">
      <c r="A50" s="140" t="s">
        <v>105</v>
      </c>
      <c r="B50" s="141">
        <v>2842</v>
      </c>
      <c r="C50" s="141">
        <v>111155</v>
      </c>
    </row>
    <row r="51" spans="1:3" ht="11.1" customHeight="1" x14ac:dyDescent="0.2">
      <c r="A51" s="140" t="s">
        <v>106</v>
      </c>
      <c r="B51" s="141">
        <v>2221</v>
      </c>
      <c r="C51" s="141">
        <v>95536</v>
      </c>
    </row>
    <row r="52" spans="1:3" ht="11.1" customHeight="1" x14ac:dyDescent="0.2">
      <c r="A52" s="140" t="s">
        <v>107</v>
      </c>
      <c r="B52" s="141">
        <v>2241</v>
      </c>
      <c r="C52" s="141">
        <v>91299</v>
      </c>
    </row>
    <row r="53" spans="1:3" ht="11.1" customHeight="1" x14ac:dyDescent="0.2">
      <c r="A53" s="140" t="s">
        <v>108</v>
      </c>
      <c r="B53" s="141">
        <v>1207</v>
      </c>
      <c r="C53" s="141">
        <v>50068</v>
      </c>
    </row>
    <row r="54" spans="1:3" ht="11.1" customHeight="1" x14ac:dyDescent="0.2">
      <c r="A54" s="140" t="s">
        <v>109</v>
      </c>
      <c r="B54" s="141">
        <v>5235</v>
      </c>
      <c r="C54" s="141">
        <v>208000</v>
      </c>
    </row>
    <row r="55" spans="1:3" ht="11.1" customHeight="1" x14ac:dyDescent="0.2">
      <c r="A55" s="140" t="s">
        <v>110</v>
      </c>
      <c r="B55" s="141">
        <v>2428</v>
      </c>
      <c r="C55" s="141">
        <v>93725</v>
      </c>
    </row>
    <row r="56" spans="1:3" ht="11.1" customHeight="1" x14ac:dyDescent="0.2">
      <c r="A56" s="140" t="s">
        <v>111</v>
      </c>
      <c r="B56" s="141">
        <v>2081</v>
      </c>
      <c r="C56" s="141">
        <v>94233</v>
      </c>
    </row>
    <row r="57" spans="1:3" ht="11.1" customHeight="1" x14ac:dyDescent="0.2">
      <c r="A57" s="140" t="s">
        <v>112</v>
      </c>
      <c r="B57" s="141">
        <v>2072</v>
      </c>
      <c r="C57" s="141">
        <v>83588</v>
      </c>
    </row>
    <row r="58" spans="1:3" ht="11.1" customHeight="1" x14ac:dyDescent="0.2">
      <c r="A58" s="140" t="s">
        <v>113</v>
      </c>
      <c r="B58" s="141">
        <v>9148</v>
      </c>
      <c r="C58" s="141">
        <v>361239</v>
      </c>
    </row>
    <row r="59" spans="1:3" ht="11.1" customHeight="1" x14ac:dyDescent="0.2">
      <c r="A59" s="140" t="s">
        <v>114</v>
      </c>
      <c r="B59" s="141">
        <v>4258</v>
      </c>
      <c r="C59" s="141">
        <v>165806</v>
      </c>
    </row>
    <row r="60" spans="1:3" ht="11.1" customHeight="1" x14ac:dyDescent="0.2">
      <c r="A60" s="140" t="s">
        <v>115</v>
      </c>
      <c r="B60" s="142">
        <v>754</v>
      </c>
      <c r="C60" s="141">
        <v>29755</v>
      </c>
    </row>
    <row r="61" spans="1:3" ht="11.1" customHeight="1" x14ac:dyDescent="0.2">
      <c r="A61" s="140" t="s">
        <v>116</v>
      </c>
      <c r="B61" s="141">
        <v>7030</v>
      </c>
      <c r="C61" s="141">
        <v>293238</v>
      </c>
    </row>
    <row r="62" spans="1:3" ht="11.1" customHeight="1" x14ac:dyDescent="0.2">
      <c r="A62" s="140" t="s">
        <v>117</v>
      </c>
      <c r="B62" s="141">
        <v>1500</v>
      </c>
      <c r="C62" s="141">
        <v>58654</v>
      </c>
    </row>
    <row r="63" spans="1:3" ht="11.1" customHeight="1" x14ac:dyDescent="0.2">
      <c r="A63" s="140" t="s">
        <v>118</v>
      </c>
      <c r="B63" s="141">
        <v>3302</v>
      </c>
      <c r="C63" s="141">
        <v>137550</v>
      </c>
    </row>
    <row r="64" spans="1:3" ht="11.1" customHeight="1" x14ac:dyDescent="0.2">
      <c r="A64" s="140" t="s">
        <v>119</v>
      </c>
      <c r="B64" s="141">
        <v>6505</v>
      </c>
      <c r="C64" s="141">
        <v>266070</v>
      </c>
    </row>
    <row r="65" spans="1:3" ht="11.1" customHeight="1" x14ac:dyDescent="0.2">
      <c r="A65" s="140" t="s">
        <v>120</v>
      </c>
      <c r="B65" s="142">
        <v>819</v>
      </c>
      <c r="C65" s="141">
        <v>32071</v>
      </c>
    </row>
    <row r="66" spans="1:3" ht="11.1" customHeight="1" x14ac:dyDescent="0.2">
      <c r="A66" s="140" t="s">
        <v>121</v>
      </c>
      <c r="B66" s="141">
        <v>4887</v>
      </c>
      <c r="C66" s="141">
        <v>188813</v>
      </c>
    </row>
    <row r="67" spans="1:3" ht="11.1" customHeight="1" x14ac:dyDescent="0.2">
      <c r="A67" s="140" t="s">
        <v>122</v>
      </c>
      <c r="B67" s="141">
        <v>2152</v>
      </c>
      <c r="C67" s="141">
        <v>90214</v>
      </c>
    </row>
    <row r="68" spans="1:3" ht="11.1" customHeight="1" x14ac:dyDescent="0.2">
      <c r="A68" s="140" t="s">
        <v>123</v>
      </c>
      <c r="B68" s="141">
        <v>3152</v>
      </c>
      <c r="C68" s="141">
        <v>122139</v>
      </c>
    </row>
    <row r="69" spans="1:3" ht="11.1" customHeight="1" x14ac:dyDescent="0.2">
      <c r="A69" s="140" t="s">
        <v>124</v>
      </c>
      <c r="B69" s="141">
        <v>1842</v>
      </c>
      <c r="C69" s="141">
        <v>76977</v>
      </c>
    </row>
    <row r="70" spans="1:3" ht="11.1" customHeight="1" x14ac:dyDescent="0.2">
      <c r="A70" s="140" t="s">
        <v>125</v>
      </c>
      <c r="B70" s="141">
        <v>1926</v>
      </c>
      <c r="C70" s="141">
        <v>74734</v>
      </c>
    </row>
    <row r="71" spans="1:3" ht="11.1" customHeight="1" x14ac:dyDescent="0.2">
      <c r="A71" s="140" t="s">
        <v>126</v>
      </c>
      <c r="B71" s="141">
        <v>1458</v>
      </c>
      <c r="C71" s="141">
        <v>56712</v>
      </c>
    </row>
    <row r="72" spans="1:3" ht="11.1" customHeight="1" x14ac:dyDescent="0.2">
      <c r="A72" s="140" t="s">
        <v>127</v>
      </c>
      <c r="B72" s="141">
        <v>1301</v>
      </c>
      <c r="C72" s="141">
        <v>55555</v>
      </c>
    </row>
    <row r="73" spans="1:3" ht="11.1" customHeight="1" x14ac:dyDescent="0.2">
      <c r="A73" s="140" t="s">
        <v>128</v>
      </c>
      <c r="B73" s="142">
        <v>172</v>
      </c>
      <c r="C73" s="141">
        <v>6999</v>
      </c>
    </row>
    <row r="74" spans="1:3" s="60" customFormat="1" ht="11.1" customHeight="1" x14ac:dyDescent="0.2">
      <c r="A74" s="140" t="s">
        <v>56</v>
      </c>
      <c r="B74" s="141">
        <v>1770325</v>
      </c>
      <c r="C74" s="141">
        <v>81847332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прил 7 ВМП</vt:lpstr>
      <vt:lpstr>прил 6.3 КС РОД</vt:lpstr>
      <vt:lpstr>прил 6.2 КС СOV </vt:lpstr>
      <vt:lpstr>прил 6.1КС</vt:lpstr>
      <vt:lpstr>прил 5.2 ДИ МРТ</vt:lpstr>
      <vt:lpstr>прил 5.1 ДИ КТ</vt:lpstr>
      <vt:lpstr>прил 4 ФАПы</vt:lpstr>
      <vt:lpstr>прил 3 Гин. подуш</vt:lpstr>
      <vt:lpstr>прил 2 Стомат. подуш</vt:lpstr>
      <vt:lpstr>прил 1 АПП подуш</vt:lpstr>
      <vt:lpstr>'прил 4 ФАПы'!Область_печати</vt:lpstr>
      <vt:lpstr>'прил 5.2 ДИ МРТ'!Область_печати</vt:lpstr>
      <vt:lpstr>'прил 6.2 КС СOV '!Область_печати</vt:lpstr>
      <vt:lpstr>'прил 7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dcterms:modified xsi:type="dcterms:W3CDTF">2022-10-07T11:26:51Z</dcterms:modified>
</cp:coreProperties>
</file>